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69d05e1b8ac6bfd/Tower Bridge/Financial Analysis/"/>
    </mc:Choice>
  </mc:AlternateContent>
  <xr:revisionPtr revIDLastSave="232" documentId="8_{A62851C8-EA6F-4FBC-9F47-49019DBACDBC}" xr6:coauthVersionLast="47" xr6:coauthVersionMax="47" xr10:uidLastSave="{0A8A93E8-7EA2-427E-BC09-2CA46683A71E}"/>
  <bookViews>
    <workbookView xWindow="-18105" yWindow="2160" windowWidth="14100" windowHeight="15075" xr2:uid="{00000000-000D-0000-FFFF-FFFF00000000}"/>
  </bookViews>
  <sheets>
    <sheet name="Financial Analysis" sheetId="31" r:id="rId1"/>
    <sheet name="Sample" sheetId="3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31" l="1"/>
  <c r="C17" i="35"/>
  <c r="L7" i="35"/>
  <c r="L7" i="31"/>
  <c r="C23" i="35"/>
  <c r="C24" i="35" s="1"/>
  <c r="F6" i="35" s="1"/>
  <c r="C19" i="35"/>
  <c r="C34" i="35" s="1"/>
  <c r="E34" i="35" s="1"/>
  <c r="F5" i="35" s="1"/>
  <c r="C16" i="35"/>
  <c r="C15" i="35"/>
  <c r="L10" i="35"/>
  <c r="I5" i="35"/>
  <c r="I7" i="35" s="1"/>
  <c r="I17" i="35" s="1"/>
  <c r="C23" i="31"/>
  <c r="C24" i="31" s="1"/>
  <c r="C19" i="31"/>
  <c r="C21" i="31" s="1"/>
  <c r="C16" i="31"/>
  <c r="C15" i="31"/>
  <c r="I5" i="31"/>
  <c r="I7" i="31" s="1"/>
  <c r="I17" i="31" s="1"/>
  <c r="F6" i="31" l="1"/>
  <c r="I15" i="31" s="1"/>
  <c r="C21" i="35"/>
  <c r="F13" i="35"/>
  <c r="I15" i="35"/>
  <c r="C17" i="31"/>
  <c r="C34" i="31"/>
  <c r="E34" i="31" s="1"/>
  <c r="D34" i="31" s="1"/>
  <c r="D34" i="35" l="1"/>
  <c r="F34" i="35" s="1"/>
  <c r="C35" i="35" s="1"/>
  <c r="E35" i="35" s="1"/>
  <c r="D35" i="35" s="1"/>
  <c r="F17" i="35"/>
  <c r="I8" i="35"/>
  <c r="I9" i="35" s="1"/>
  <c r="F26" i="35"/>
  <c r="F5" i="31"/>
  <c r="F13" i="31" s="1"/>
  <c r="F17" i="31" s="1"/>
  <c r="F18" i="35" l="1"/>
  <c r="F19" i="35" s="1"/>
  <c r="F23" i="35" s="1"/>
  <c r="F35" i="35"/>
  <c r="C36" i="35" s="1"/>
  <c r="E36" i="35" s="1"/>
  <c r="D36" i="35" s="1"/>
  <c r="I8" i="31"/>
  <c r="I9" i="31" s="1"/>
  <c r="F26" i="31"/>
  <c r="I12" i="35" l="1"/>
  <c r="F36" i="35"/>
  <c r="C37" i="35" s="1"/>
  <c r="F18" i="31"/>
  <c r="F19" i="31" s="1"/>
  <c r="I12" i="31" s="1"/>
  <c r="I13" i="31" s="1"/>
  <c r="I14" i="31" s="1"/>
  <c r="F34" i="31"/>
  <c r="C35" i="31" s="1"/>
  <c r="I13" i="35" l="1"/>
  <c r="I14" i="35" s="1"/>
  <c r="E37" i="35"/>
  <c r="D37" i="35" s="1"/>
  <c r="E35" i="31"/>
  <c r="D35" i="31" s="1"/>
  <c r="F23" i="31"/>
  <c r="L9" i="31"/>
  <c r="L9" i="35" l="1"/>
  <c r="F37" i="35"/>
  <c r="C38" i="35" s="1"/>
  <c r="F35" i="31"/>
  <c r="C36" i="31" s="1"/>
  <c r="E36" i="31" s="1"/>
  <c r="D36" i="31" s="1"/>
  <c r="E38" i="35" l="1"/>
  <c r="D38" i="35" s="1"/>
  <c r="F38" i="35" s="1"/>
  <c r="C39" i="35" s="1"/>
  <c r="F36" i="31"/>
  <c r="C37" i="31" s="1"/>
  <c r="E39" i="35" l="1"/>
  <c r="D39" i="35" s="1"/>
  <c r="F39" i="35" s="1"/>
  <c r="C40" i="35" s="1"/>
  <c r="E37" i="31"/>
  <c r="E40" i="35" l="1"/>
  <c r="D40" i="35" s="1"/>
  <c r="F40" i="35" s="1"/>
  <c r="C41" i="35" s="1"/>
  <c r="D37" i="31"/>
  <c r="F37" i="31" s="1"/>
  <c r="C38" i="31" s="1"/>
  <c r="E38" i="31" s="1"/>
  <c r="D38" i="31" s="1"/>
  <c r="E41" i="35" l="1"/>
  <c r="D41" i="35" s="1"/>
  <c r="F41" i="35" s="1"/>
  <c r="C42" i="35" s="1"/>
  <c r="F38" i="31"/>
  <c r="C39" i="31" s="1"/>
  <c r="E39" i="31" s="1"/>
  <c r="E42" i="35" l="1"/>
  <c r="D42" i="35" s="1"/>
  <c r="F42" i="35" s="1"/>
  <c r="C43" i="35" s="1"/>
  <c r="D39" i="31"/>
  <c r="F39" i="31" s="1"/>
  <c r="C40" i="31" s="1"/>
  <c r="E43" i="35" l="1"/>
  <c r="D43" i="35" s="1"/>
  <c r="F43" i="35" s="1"/>
  <c r="C44" i="35" s="1"/>
  <c r="E40" i="31"/>
  <c r="D40" i="31" s="1"/>
  <c r="E44" i="35" l="1"/>
  <c r="D44" i="35" s="1"/>
  <c r="F44" i="35" s="1"/>
  <c r="C45" i="35" s="1"/>
  <c r="F40" i="31"/>
  <c r="C41" i="31" s="1"/>
  <c r="E45" i="35" l="1"/>
  <c r="D45" i="35" s="1"/>
  <c r="F45" i="35" s="1"/>
  <c r="C46" i="35" s="1"/>
  <c r="E41" i="31"/>
  <c r="D41" i="31" s="1"/>
  <c r="E46" i="35" l="1"/>
  <c r="D46" i="35" s="1"/>
  <c r="F46" i="35" s="1"/>
  <c r="C47" i="35" s="1"/>
  <c r="F41" i="31"/>
  <c r="C42" i="31" s="1"/>
  <c r="E47" i="35" l="1"/>
  <c r="D47" i="35" s="1"/>
  <c r="F47" i="35" s="1"/>
  <c r="C48" i="35" s="1"/>
  <c r="E42" i="31"/>
  <c r="D42" i="31" s="1"/>
  <c r="E48" i="35" l="1"/>
  <c r="D48" i="35" s="1"/>
  <c r="F48" i="35" s="1"/>
  <c r="C49" i="35" s="1"/>
  <c r="F42" i="31"/>
  <c r="C43" i="31" s="1"/>
  <c r="E49" i="35" l="1"/>
  <c r="D49" i="35" s="1"/>
  <c r="F49" i="35" s="1"/>
  <c r="C50" i="35" s="1"/>
  <c r="E43" i="31"/>
  <c r="D43" i="31" s="1"/>
  <c r="E50" i="35" l="1"/>
  <c r="D50" i="35" s="1"/>
  <c r="F50" i="35" s="1"/>
  <c r="C51" i="35" s="1"/>
  <c r="F43" i="31"/>
  <c r="C44" i="31" s="1"/>
  <c r="E51" i="35" l="1"/>
  <c r="D51" i="35" s="1"/>
  <c r="F51" i="35" s="1"/>
  <c r="C52" i="35" s="1"/>
  <c r="E44" i="31"/>
  <c r="D44" i="31" s="1"/>
  <c r="E52" i="35" l="1"/>
  <c r="D52" i="35" s="1"/>
  <c r="F52" i="35" s="1"/>
  <c r="C53" i="35" s="1"/>
  <c r="F44" i="31"/>
  <c r="C45" i="31" s="1"/>
  <c r="E53" i="35" l="1"/>
  <c r="D53" i="35" s="1"/>
  <c r="F53" i="35" s="1"/>
  <c r="C54" i="35" s="1"/>
  <c r="E45" i="31"/>
  <c r="D45" i="31" s="1"/>
  <c r="E54" i="35" l="1"/>
  <c r="D54" i="35" s="1"/>
  <c r="F54" i="35" s="1"/>
  <c r="C55" i="35" s="1"/>
  <c r="F45" i="31"/>
  <c r="C46" i="31" s="1"/>
  <c r="E55" i="35" l="1"/>
  <c r="D55" i="35" s="1"/>
  <c r="F55" i="35" s="1"/>
  <c r="C56" i="35" s="1"/>
  <c r="E46" i="31"/>
  <c r="E56" i="35" l="1"/>
  <c r="D56" i="35" s="1"/>
  <c r="F56" i="35" s="1"/>
  <c r="C57" i="35" s="1"/>
  <c r="D46" i="31"/>
  <c r="F46" i="31" s="1"/>
  <c r="C47" i="31" s="1"/>
  <c r="E57" i="35" l="1"/>
  <c r="D57" i="35" s="1"/>
  <c r="F57" i="35" s="1"/>
  <c r="C58" i="35" s="1"/>
  <c r="E47" i="31"/>
  <c r="E58" i="35" l="1"/>
  <c r="D58" i="35" s="1"/>
  <c r="F58" i="35" s="1"/>
  <c r="C59" i="35" s="1"/>
  <c r="D47" i="31"/>
  <c r="F47" i="31" s="1"/>
  <c r="C48" i="31" s="1"/>
  <c r="E59" i="35" l="1"/>
  <c r="D59" i="35" s="1"/>
  <c r="F59" i="35" s="1"/>
  <c r="C60" i="35" s="1"/>
  <c r="E48" i="31"/>
  <c r="D48" i="31" s="1"/>
  <c r="E60" i="35" l="1"/>
  <c r="D60" i="35" s="1"/>
  <c r="F60" i="35" s="1"/>
  <c r="C61" i="35" s="1"/>
  <c r="F48" i="31"/>
  <c r="C49" i="31" s="1"/>
  <c r="E61" i="35" l="1"/>
  <c r="D61" i="35" s="1"/>
  <c r="F61" i="35" s="1"/>
  <c r="C62" i="35" s="1"/>
  <c r="E49" i="31"/>
  <c r="D49" i="31" s="1"/>
  <c r="E62" i="35" l="1"/>
  <c r="D62" i="35" s="1"/>
  <c r="F62" i="35" s="1"/>
  <c r="C63" i="35" s="1"/>
  <c r="F49" i="31"/>
  <c r="C50" i="31" s="1"/>
  <c r="E63" i="35" l="1"/>
  <c r="D63" i="35" s="1"/>
  <c r="F63" i="35" s="1"/>
  <c r="C64" i="35" s="1"/>
  <c r="E50" i="31"/>
  <c r="D50" i="31" s="1"/>
  <c r="E64" i="35" l="1"/>
  <c r="D64" i="35" s="1"/>
  <c r="F64" i="35" s="1"/>
  <c r="C65" i="35" s="1"/>
  <c r="F50" i="31"/>
  <c r="C51" i="31" s="1"/>
  <c r="E65" i="35" l="1"/>
  <c r="D65" i="35" s="1"/>
  <c r="F65" i="35" s="1"/>
  <c r="C66" i="35" s="1"/>
  <c r="E51" i="31"/>
  <c r="E66" i="35" l="1"/>
  <c r="D66" i="35" s="1"/>
  <c r="F66" i="35" s="1"/>
  <c r="C67" i="35" s="1"/>
  <c r="D51" i="31"/>
  <c r="F51" i="31" s="1"/>
  <c r="C52" i="31" s="1"/>
  <c r="E67" i="35" l="1"/>
  <c r="D67" i="35" s="1"/>
  <c r="F67" i="35" s="1"/>
  <c r="C68" i="35" s="1"/>
  <c r="E52" i="31"/>
  <c r="D52" i="31" s="1"/>
  <c r="E68" i="35" l="1"/>
  <c r="D68" i="35" s="1"/>
  <c r="F68" i="35" s="1"/>
  <c r="C69" i="35" s="1"/>
  <c r="F52" i="31"/>
  <c r="C53" i="31" s="1"/>
  <c r="E69" i="35" l="1"/>
  <c r="D69" i="35" s="1"/>
  <c r="F69" i="35" s="1"/>
  <c r="C70" i="35" s="1"/>
  <c r="E53" i="31"/>
  <c r="D53" i="31" s="1"/>
  <c r="E70" i="35" l="1"/>
  <c r="D70" i="35" s="1"/>
  <c r="F70" i="35" s="1"/>
  <c r="C71" i="35" s="1"/>
  <c r="F53" i="31"/>
  <c r="C54" i="31" s="1"/>
  <c r="E71" i="35" l="1"/>
  <c r="D71" i="35" s="1"/>
  <c r="F71" i="35" s="1"/>
  <c r="C72" i="35" s="1"/>
  <c r="E54" i="31"/>
  <c r="D54" i="31" s="1"/>
  <c r="E72" i="35" l="1"/>
  <c r="D72" i="35" s="1"/>
  <c r="F72" i="35" s="1"/>
  <c r="C73" i="35" s="1"/>
  <c r="F54" i="31"/>
  <c r="C55" i="31" s="1"/>
  <c r="E73" i="35" l="1"/>
  <c r="D73" i="35" s="1"/>
  <c r="F73" i="35" s="1"/>
  <c r="C74" i="35" s="1"/>
  <c r="E55" i="31"/>
  <c r="D55" i="31" s="1"/>
  <c r="E74" i="35" l="1"/>
  <c r="D74" i="35" s="1"/>
  <c r="F74" i="35" s="1"/>
  <c r="C75" i="35" s="1"/>
  <c r="F55" i="31"/>
  <c r="C56" i="31" s="1"/>
  <c r="E75" i="35" l="1"/>
  <c r="D75" i="35" s="1"/>
  <c r="F75" i="35" s="1"/>
  <c r="C76" i="35" s="1"/>
  <c r="E56" i="31"/>
  <c r="D56" i="31" s="1"/>
  <c r="E76" i="35" l="1"/>
  <c r="D76" i="35" s="1"/>
  <c r="F76" i="35"/>
  <c r="C77" i="35" s="1"/>
  <c r="F56" i="31"/>
  <c r="C57" i="31" s="1"/>
  <c r="E77" i="35" l="1"/>
  <c r="D77" i="35" s="1"/>
  <c r="F77" i="35" s="1"/>
  <c r="C78" i="35" s="1"/>
  <c r="E57" i="31"/>
  <c r="D57" i="31" s="1"/>
  <c r="E78" i="35" l="1"/>
  <c r="D78" i="35" s="1"/>
  <c r="F78" i="35" s="1"/>
  <c r="C79" i="35" s="1"/>
  <c r="F57" i="31"/>
  <c r="C58" i="31" s="1"/>
  <c r="E79" i="35" l="1"/>
  <c r="D79" i="35" s="1"/>
  <c r="F79" i="35" s="1"/>
  <c r="C80" i="35" s="1"/>
  <c r="E58" i="31"/>
  <c r="D58" i="31" s="1"/>
  <c r="E80" i="35" l="1"/>
  <c r="D80" i="35" s="1"/>
  <c r="F80" i="35" s="1"/>
  <c r="C81" i="35" s="1"/>
  <c r="F58" i="31"/>
  <c r="C59" i="31" s="1"/>
  <c r="E81" i="35" l="1"/>
  <c r="D81" i="35" s="1"/>
  <c r="F81" i="35" s="1"/>
  <c r="C82" i="35" s="1"/>
  <c r="E59" i="31"/>
  <c r="D59" i="31" s="1"/>
  <c r="E82" i="35" l="1"/>
  <c r="D82" i="35" s="1"/>
  <c r="F82" i="35" s="1"/>
  <c r="C83" i="35" s="1"/>
  <c r="F59" i="31"/>
  <c r="C60" i="31" s="1"/>
  <c r="E83" i="35" l="1"/>
  <c r="D83" i="35" s="1"/>
  <c r="F83" i="35" s="1"/>
  <c r="C84" i="35" s="1"/>
  <c r="E60" i="31"/>
  <c r="D60" i="31" s="1"/>
  <c r="E84" i="35" l="1"/>
  <c r="D84" i="35" s="1"/>
  <c r="F84" i="35"/>
  <c r="C85" i="35" s="1"/>
  <c r="F60" i="31"/>
  <c r="C61" i="31" s="1"/>
  <c r="E85" i="35" l="1"/>
  <c r="D85" i="35" s="1"/>
  <c r="F85" i="35" s="1"/>
  <c r="C86" i="35" s="1"/>
  <c r="E61" i="31"/>
  <c r="D61" i="31" s="1"/>
  <c r="E86" i="35" l="1"/>
  <c r="D86" i="35" s="1"/>
  <c r="F86" i="35" s="1"/>
  <c r="C87" i="35" s="1"/>
  <c r="F61" i="31"/>
  <c r="C62" i="31" s="1"/>
  <c r="E87" i="35" l="1"/>
  <c r="D87" i="35" s="1"/>
  <c r="F87" i="35" s="1"/>
  <c r="C88" i="35" s="1"/>
  <c r="E62" i="31"/>
  <c r="D62" i="31" s="1"/>
  <c r="E88" i="35" l="1"/>
  <c r="D88" i="35" s="1"/>
  <c r="F88" i="35" s="1"/>
  <c r="C89" i="35" s="1"/>
  <c r="F62" i="31"/>
  <c r="C63" i="31" s="1"/>
  <c r="E89" i="35" l="1"/>
  <c r="D89" i="35" s="1"/>
  <c r="F89" i="35" s="1"/>
  <c r="C90" i="35" s="1"/>
  <c r="E63" i="31"/>
  <c r="D63" i="31" s="1"/>
  <c r="E90" i="35" l="1"/>
  <c r="D90" i="35" s="1"/>
  <c r="F90" i="35" s="1"/>
  <c r="C91" i="35" s="1"/>
  <c r="F63" i="31"/>
  <c r="C64" i="31" s="1"/>
  <c r="E91" i="35" l="1"/>
  <c r="D91" i="35" s="1"/>
  <c r="F91" i="35" s="1"/>
  <c r="C92" i="35" s="1"/>
  <c r="E64" i="31"/>
  <c r="D64" i="31" s="1"/>
  <c r="E92" i="35" l="1"/>
  <c r="D92" i="35" s="1"/>
  <c r="F92" i="35" s="1"/>
  <c r="C93" i="35" s="1"/>
  <c r="F64" i="31"/>
  <c r="C65" i="31" s="1"/>
  <c r="E93" i="35" l="1"/>
  <c r="D93" i="35" s="1"/>
  <c r="L8" i="35" s="1"/>
  <c r="L14" i="35" s="1"/>
  <c r="L15" i="35" s="1"/>
  <c r="E65" i="31"/>
  <c r="D65" i="31" s="1"/>
  <c r="F93" i="35" l="1"/>
  <c r="C94" i="35" s="1"/>
  <c r="E94" i="35"/>
  <c r="D94" i="35" s="1"/>
  <c r="F94" i="35" s="1"/>
  <c r="C95" i="35" s="1"/>
  <c r="F65" i="31"/>
  <c r="C66" i="31" s="1"/>
  <c r="E95" i="35" l="1"/>
  <c r="D95" i="35" s="1"/>
  <c r="F95" i="35" s="1"/>
  <c r="C96" i="35" s="1"/>
  <c r="E66" i="31"/>
  <c r="D66" i="31" s="1"/>
  <c r="E96" i="35" l="1"/>
  <c r="D96" i="35" s="1"/>
  <c r="F96" i="35" s="1"/>
  <c r="C97" i="35" s="1"/>
  <c r="F66" i="31"/>
  <c r="C67" i="31" s="1"/>
  <c r="E97" i="35" l="1"/>
  <c r="D97" i="35" s="1"/>
  <c r="F97" i="35" s="1"/>
  <c r="C98" i="35" s="1"/>
  <c r="E67" i="31"/>
  <c r="D67" i="31" s="1"/>
  <c r="E98" i="35" l="1"/>
  <c r="D98" i="35" s="1"/>
  <c r="F98" i="35" s="1"/>
  <c r="C99" i="35" s="1"/>
  <c r="F67" i="31"/>
  <c r="C68" i="31" s="1"/>
  <c r="E99" i="35" l="1"/>
  <c r="D99" i="35" s="1"/>
  <c r="F99" i="35" s="1"/>
  <c r="C100" i="35" s="1"/>
  <c r="E68" i="31"/>
  <c r="D68" i="31" s="1"/>
  <c r="E100" i="35" l="1"/>
  <c r="D100" i="35" s="1"/>
  <c r="F100" i="35" s="1"/>
  <c r="C101" i="35" s="1"/>
  <c r="F68" i="31"/>
  <c r="C69" i="31" s="1"/>
  <c r="E101" i="35" l="1"/>
  <c r="D101" i="35" s="1"/>
  <c r="F101" i="35" s="1"/>
  <c r="C102" i="35" s="1"/>
  <c r="E69" i="31"/>
  <c r="D69" i="31" s="1"/>
  <c r="E102" i="35" l="1"/>
  <c r="D102" i="35" s="1"/>
  <c r="F102" i="35" s="1"/>
  <c r="C103" i="35" s="1"/>
  <c r="F69" i="31"/>
  <c r="C70" i="31" s="1"/>
  <c r="E103" i="35" l="1"/>
  <c r="D103" i="35" s="1"/>
  <c r="F103" i="35" s="1"/>
  <c r="C104" i="35" s="1"/>
  <c r="E70" i="31"/>
  <c r="D70" i="31" s="1"/>
  <c r="E104" i="35" l="1"/>
  <c r="D104" i="35" s="1"/>
  <c r="F104" i="35" s="1"/>
  <c r="C105" i="35" s="1"/>
  <c r="F70" i="31"/>
  <c r="C71" i="31" s="1"/>
  <c r="E105" i="35" l="1"/>
  <c r="D105" i="35" s="1"/>
  <c r="F105" i="35" s="1"/>
  <c r="C106" i="35" s="1"/>
  <c r="E71" i="31"/>
  <c r="D71" i="31" s="1"/>
  <c r="E106" i="35" l="1"/>
  <c r="D106" i="35" s="1"/>
  <c r="F106" i="35" s="1"/>
  <c r="C107" i="35" s="1"/>
  <c r="F71" i="31"/>
  <c r="C72" i="31" s="1"/>
  <c r="E107" i="35" l="1"/>
  <c r="D107" i="35" s="1"/>
  <c r="F107" i="35" s="1"/>
  <c r="C108" i="35" s="1"/>
  <c r="E72" i="31"/>
  <c r="E108" i="35" l="1"/>
  <c r="D108" i="35" s="1"/>
  <c r="F108" i="35" s="1"/>
  <c r="C109" i="35" s="1"/>
  <c r="D72" i="31"/>
  <c r="F72" i="31" s="1"/>
  <c r="C73" i="31" s="1"/>
  <c r="E109" i="35" l="1"/>
  <c r="D109" i="35" s="1"/>
  <c r="F109" i="35" s="1"/>
  <c r="C110" i="35" s="1"/>
  <c r="E73" i="31"/>
  <c r="D73" i="31" s="1"/>
  <c r="E110" i="35" l="1"/>
  <c r="D110" i="35" s="1"/>
  <c r="F110" i="35" s="1"/>
  <c r="C111" i="35" s="1"/>
  <c r="F73" i="31"/>
  <c r="C74" i="31" s="1"/>
  <c r="E111" i="35" l="1"/>
  <c r="D111" i="35" s="1"/>
  <c r="F111" i="35" s="1"/>
  <c r="C112" i="35" s="1"/>
  <c r="E74" i="31"/>
  <c r="D74" i="31" s="1"/>
  <c r="E112" i="35" l="1"/>
  <c r="D112" i="35" s="1"/>
  <c r="F112" i="35" s="1"/>
  <c r="C113" i="35" s="1"/>
  <c r="F74" i="31"/>
  <c r="C75" i="31" s="1"/>
  <c r="E113" i="35" l="1"/>
  <c r="D113" i="35" s="1"/>
  <c r="F113" i="35" s="1"/>
  <c r="C114" i="35" s="1"/>
  <c r="E75" i="31"/>
  <c r="D75" i="31" s="1"/>
  <c r="E114" i="35" l="1"/>
  <c r="D114" i="35" s="1"/>
  <c r="F114" i="35" s="1"/>
  <c r="C115" i="35" s="1"/>
  <c r="F75" i="31"/>
  <c r="C76" i="31" s="1"/>
  <c r="E115" i="35" l="1"/>
  <c r="D115" i="35" s="1"/>
  <c r="F115" i="35" s="1"/>
  <c r="C116" i="35" s="1"/>
  <c r="E76" i="31"/>
  <c r="D76" i="31" s="1"/>
  <c r="E116" i="35" l="1"/>
  <c r="D116" i="35" s="1"/>
  <c r="F116" i="35" s="1"/>
  <c r="C117" i="35" s="1"/>
  <c r="F76" i="31"/>
  <c r="C77" i="31" s="1"/>
  <c r="E117" i="35" l="1"/>
  <c r="D117" i="35" s="1"/>
  <c r="F117" i="35" s="1"/>
  <c r="C118" i="35" s="1"/>
  <c r="E77" i="31"/>
  <c r="D77" i="31" s="1"/>
  <c r="E118" i="35" l="1"/>
  <c r="D118" i="35" s="1"/>
  <c r="F118" i="35" s="1"/>
  <c r="C119" i="35" s="1"/>
  <c r="F77" i="31"/>
  <c r="C78" i="31" s="1"/>
  <c r="E119" i="35" l="1"/>
  <c r="D119" i="35" s="1"/>
  <c r="F119" i="35" s="1"/>
  <c r="C120" i="35" s="1"/>
  <c r="E78" i="31"/>
  <c r="E120" i="35" l="1"/>
  <c r="D120" i="35" s="1"/>
  <c r="F120" i="35" s="1"/>
  <c r="C121" i="35" s="1"/>
  <c r="D78" i="31"/>
  <c r="F78" i="31" s="1"/>
  <c r="C79" i="31" s="1"/>
  <c r="E121" i="35" l="1"/>
  <c r="D121" i="35" s="1"/>
  <c r="F121" i="35" s="1"/>
  <c r="C122" i="35" s="1"/>
  <c r="E79" i="31"/>
  <c r="D79" i="31" s="1"/>
  <c r="E122" i="35" l="1"/>
  <c r="D122" i="35" s="1"/>
  <c r="F122" i="35" s="1"/>
  <c r="C123" i="35" s="1"/>
  <c r="F79" i="31"/>
  <c r="C80" i="31" s="1"/>
  <c r="E123" i="35" l="1"/>
  <c r="D123" i="35" s="1"/>
  <c r="F123" i="35" s="1"/>
  <c r="C124" i="35" s="1"/>
  <c r="E80" i="31"/>
  <c r="D80" i="31" s="1"/>
  <c r="E124" i="35" l="1"/>
  <c r="D124" i="35" s="1"/>
  <c r="F124" i="35" s="1"/>
  <c r="C125" i="35" s="1"/>
  <c r="F80" i="31"/>
  <c r="C81" i="31" s="1"/>
  <c r="E125" i="35" l="1"/>
  <c r="D125" i="35" s="1"/>
  <c r="F125" i="35" s="1"/>
  <c r="C126" i="35" s="1"/>
  <c r="E81" i="31"/>
  <c r="D81" i="31" s="1"/>
  <c r="E126" i="35" l="1"/>
  <c r="D126" i="35" s="1"/>
  <c r="F126" i="35" s="1"/>
  <c r="C127" i="35" s="1"/>
  <c r="F81" i="31"/>
  <c r="C82" i="31" s="1"/>
  <c r="E127" i="35" l="1"/>
  <c r="D127" i="35" s="1"/>
  <c r="F127" i="35" s="1"/>
  <c r="C128" i="35" s="1"/>
  <c r="E82" i="31"/>
  <c r="D82" i="31" s="1"/>
  <c r="E128" i="35" l="1"/>
  <c r="D128" i="35" s="1"/>
  <c r="F128" i="35" s="1"/>
  <c r="C129" i="35" s="1"/>
  <c r="F82" i="31"/>
  <c r="C83" i="31" s="1"/>
  <c r="E129" i="35" l="1"/>
  <c r="D129" i="35" s="1"/>
  <c r="F129" i="35" s="1"/>
  <c r="C130" i="35" s="1"/>
  <c r="E83" i="31"/>
  <c r="D83" i="31" s="1"/>
  <c r="E130" i="35" l="1"/>
  <c r="D130" i="35" s="1"/>
  <c r="F130" i="35" s="1"/>
  <c r="C131" i="35" s="1"/>
  <c r="F83" i="31"/>
  <c r="C84" i="31" s="1"/>
  <c r="E131" i="35" l="1"/>
  <c r="D131" i="35" s="1"/>
  <c r="F131" i="35" s="1"/>
  <c r="C132" i="35" s="1"/>
  <c r="E84" i="31"/>
  <c r="D84" i="31" s="1"/>
  <c r="E132" i="35" l="1"/>
  <c r="D132" i="35" s="1"/>
  <c r="F132" i="35" s="1"/>
  <c r="C133" i="35" s="1"/>
  <c r="F84" i="31"/>
  <c r="C85" i="31" s="1"/>
  <c r="E133" i="35" l="1"/>
  <c r="D133" i="35" s="1"/>
  <c r="F133" i="35" s="1"/>
  <c r="C134" i="35" s="1"/>
  <c r="E85" i="31"/>
  <c r="D85" i="31" s="1"/>
  <c r="E134" i="35" l="1"/>
  <c r="D134" i="35" s="1"/>
  <c r="F134" i="35" s="1"/>
  <c r="C135" i="35" s="1"/>
  <c r="F85" i="31"/>
  <c r="C86" i="31" s="1"/>
  <c r="E135" i="35" l="1"/>
  <c r="D135" i="35" s="1"/>
  <c r="F135" i="35" s="1"/>
  <c r="C136" i="35" s="1"/>
  <c r="E86" i="31"/>
  <c r="D86" i="31" s="1"/>
  <c r="E136" i="35" l="1"/>
  <c r="D136" i="35" s="1"/>
  <c r="F136" i="35" s="1"/>
  <c r="C137" i="35" s="1"/>
  <c r="F86" i="31"/>
  <c r="C87" i="31" s="1"/>
  <c r="E137" i="35" l="1"/>
  <c r="D137" i="35" s="1"/>
  <c r="F137" i="35"/>
  <c r="C138" i="35" s="1"/>
  <c r="E87" i="31"/>
  <c r="D87" i="31" s="1"/>
  <c r="E138" i="35" l="1"/>
  <c r="D138" i="35" s="1"/>
  <c r="F138" i="35" s="1"/>
  <c r="C139" i="35" s="1"/>
  <c r="F87" i="31"/>
  <c r="C88" i="31" s="1"/>
  <c r="E139" i="35" l="1"/>
  <c r="D139" i="35" s="1"/>
  <c r="F139" i="35"/>
  <c r="C140" i="35" s="1"/>
  <c r="E88" i="31"/>
  <c r="D88" i="31" s="1"/>
  <c r="E140" i="35" l="1"/>
  <c r="D140" i="35" s="1"/>
  <c r="F140" i="35" s="1"/>
  <c r="C141" i="35" s="1"/>
  <c r="F88" i="31"/>
  <c r="C89" i="31" s="1"/>
  <c r="E141" i="35" l="1"/>
  <c r="D141" i="35" s="1"/>
  <c r="F141" i="35" s="1"/>
  <c r="C142" i="35" s="1"/>
  <c r="E89" i="31"/>
  <c r="D89" i="31" s="1"/>
  <c r="E142" i="35" l="1"/>
  <c r="D142" i="35" s="1"/>
  <c r="F142" i="35" s="1"/>
  <c r="C143" i="35" s="1"/>
  <c r="F89" i="31"/>
  <c r="C90" i="31" s="1"/>
  <c r="E143" i="35" l="1"/>
  <c r="D143" i="35" s="1"/>
  <c r="F143" i="35" s="1"/>
  <c r="C144" i="35" s="1"/>
  <c r="E90" i="31"/>
  <c r="D90" i="31" s="1"/>
  <c r="E144" i="35" l="1"/>
  <c r="D144" i="35" s="1"/>
  <c r="F144" i="35" s="1"/>
  <c r="C145" i="35" s="1"/>
  <c r="F90" i="31"/>
  <c r="C91" i="31" s="1"/>
  <c r="E145" i="35" l="1"/>
  <c r="D145" i="35" s="1"/>
  <c r="F145" i="35" s="1"/>
  <c r="C146" i="35" s="1"/>
  <c r="E91" i="31"/>
  <c r="D91" i="31" s="1"/>
  <c r="E146" i="35" l="1"/>
  <c r="D146" i="35" s="1"/>
  <c r="F146" i="35" s="1"/>
  <c r="C147" i="35" s="1"/>
  <c r="F91" i="31"/>
  <c r="C92" i="31" s="1"/>
  <c r="E147" i="35" l="1"/>
  <c r="D147" i="35" s="1"/>
  <c r="F147" i="35" s="1"/>
  <c r="C148" i="35" s="1"/>
  <c r="E92" i="31"/>
  <c r="D92" i="31" s="1"/>
  <c r="E148" i="35" l="1"/>
  <c r="D148" i="35" s="1"/>
  <c r="F148" i="35" s="1"/>
  <c r="C149" i="35" s="1"/>
  <c r="F92" i="31"/>
  <c r="C93" i="31" s="1"/>
  <c r="E149" i="35" l="1"/>
  <c r="D149" i="35" s="1"/>
  <c r="F149" i="35" s="1"/>
  <c r="C150" i="35" s="1"/>
  <c r="E93" i="31"/>
  <c r="E150" i="35" l="1"/>
  <c r="D150" i="35" s="1"/>
  <c r="F150" i="35" s="1"/>
  <c r="C151" i="35" s="1"/>
  <c r="D93" i="31"/>
  <c r="E151" i="35" l="1"/>
  <c r="D151" i="35" s="1"/>
  <c r="F151" i="35" s="1"/>
  <c r="C152" i="35" s="1"/>
  <c r="L8" i="31"/>
  <c r="L14" i="31" s="1"/>
  <c r="L15" i="31" s="1"/>
  <c r="F93" i="31"/>
  <c r="C94" i="31" s="1"/>
  <c r="E94" i="31" s="1"/>
  <c r="D94" i="31" s="1"/>
  <c r="E152" i="35" l="1"/>
  <c r="D152" i="35" s="1"/>
  <c r="F152" i="35" s="1"/>
  <c r="C153" i="35" s="1"/>
  <c r="F94" i="31"/>
  <c r="C95" i="31" s="1"/>
  <c r="E153" i="35" l="1"/>
  <c r="D153" i="35" s="1"/>
  <c r="F153" i="35" s="1"/>
  <c r="C154" i="35" s="1"/>
  <c r="E95" i="31"/>
  <c r="D95" i="31" s="1"/>
  <c r="E154" i="35" l="1"/>
  <c r="D154" i="35" s="1"/>
  <c r="F154" i="35" s="1"/>
  <c r="C155" i="35" s="1"/>
  <c r="F95" i="31"/>
  <c r="C96" i="31" s="1"/>
  <c r="E155" i="35" l="1"/>
  <c r="D155" i="35" s="1"/>
  <c r="F155" i="35" s="1"/>
  <c r="C156" i="35" s="1"/>
  <c r="E96" i="31"/>
  <c r="D96" i="31" s="1"/>
  <c r="E156" i="35" l="1"/>
  <c r="D156" i="35" s="1"/>
  <c r="F156" i="35" s="1"/>
  <c r="C157" i="35" s="1"/>
  <c r="F96" i="31"/>
  <c r="C97" i="31" s="1"/>
  <c r="E157" i="35" l="1"/>
  <c r="D157" i="35" s="1"/>
  <c r="F157" i="35" s="1"/>
  <c r="C158" i="35" s="1"/>
  <c r="E97" i="31"/>
  <c r="D97" i="31" s="1"/>
  <c r="E158" i="35" l="1"/>
  <c r="D158" i="35" s="1"/>
  <c r="F158" i="35" s="1"/>
  <c r="C159" i="35" s="1"/>
  <c r="F97" i="31"/>
  <c r="C98" i="31" s="1"/>
  <c r="E159" i="35" l="1"/>
  <c r="D159" i="35" s="1"/>
  <c r="F159" i="35" s="1"/>
  <c r="C160" i="35" s="1"/>
  <c r="E98" i="31"/>
  <c r="D98" i="31" s="1"/>
  <c r="E160" i="35" l="1"/>
  <c r="D160" i="35" s="1"/>
  <c r="F160" i="35" s="1"/>
  <c r="C161" i="35" s="1"/>
  <c r="F98" i="31"/>
  <c r="C99" i="31" s="1"/>
  <c r="E161" i="35" l="1"/>
  <c r="D161" i="35" s="1"/>
  <c r="F161" i="35" s="1"/>
  <c r="C162" i="35" s="1"/>
  <c r="E99" i="31"/>
  <c r="D99" i="31" s="1"/>
  <c r="E162" i="35" l="1"/>
  <c r="D162" i="35" s="1"/>
  <c r="F162" i="35" s="1"/>
  <c r="C163" i="35" s="1"/>
  <c r="F99" i="31"/>
  <c r="C100" i="31" s="1"/>
  <c r="E163" i="35" l="1"/>
  <c r="D163" i="35" s="1"/>
  <c r="F163" i="35" s="1"/>
  <c r="C164" i="35" s="1"/>
  <c r="E100" i="31"/>
  <c r="D100" i="31" s="1"/>
  <c r="E164" i="35" l="1"/>
  <c r="D164" i="35" s="1"/>
  <c r="F164" i="35" s="1"/>
  <c r="C165" i="35" s="1"/>
  <c r="F100" i="31"/>
  <c r="C101" i="31" s="1"/>
  <c r="E165" i="35" l="1"/>
  <c r="D165" i="35" s="1"/>
  <c r="F165" i="35" s="1"/>
  <c r="C166" i="35" s="1"/>
  <c r="E101" i="31"/>
  <c r="D101" i="31" s="1"/>
  <c r="E166" i="35" l="1"/>
  <c r="D166" i="35" s="1"/>
  <c r="F166" i="35" s="1"/>
  <c r="C167" i="35" s="1"/>
  <c r="F101" i="31"/>
  <c r="C102" i="31" s="1"/>
  <c r="E167" i="35" l="1"/>
  <c r="D167" i="35" s="1"/>
  <c r="F167" i="35" s="1"/>
  <c r="C168" i="35" s="1"/>
  <c r="E102" i="31"/>
  <c r="D102" i="31" s="1"/>
  <c r="E168" i="35" l="1"/>
  <c r="D168" i="35" s="1"/>
  <c r="F168" i="35" s="1"/>
  <c r="C169" i="35" s="1"/>
  <c r="F102" i="31"/>
  <c r="C103" i="31" s="1"/>
  <c r="E169" i="35" l="1"/>
  <c r="D169" i="35" s="1"/>
  <c r="F169" i="35" s="1"/>
  <c r="C170" i="35" s="1"/>
  <c r="E103" i="31"/>
  <c r="D103" i="31" s="1"/>
  <c r="E170" i="35" l="1"/>
  <c r="D170" i="35" s="1"/>
  <c r="F170" i="35" s="1"/>
  <c r="C171" i="35" s="1"/>
  <c r="F103" i="31"/>
  <c r="C104" i="31" s="1"/>
  <c r="E171" i="35" l="1"/>
  <c r="D171" i="35" s="1"/>
  <c r="F171" i="35" s="1"/>
  <c r="C172" i="35" s="1"/>
  <c r="E104" i="31"/>
  <c r="D104" i="31" s="1"/>
  <c r="E172" i="35" l="1"/>
  <c r="D172" i="35" s="1"/>
  <c r="F172" i="35"/>
  <c r="C173" i="35" s="1"/>
  <c r="F104" i="31"/>
  <c r="C105" i="31" s="1"/>
  <c r="E173" i="35" l="1"/>
  <c r="D173" i="35" s="1"/>
  <c r="F173" i="35" s="1"/>
  <c r="C174" i="35" s="1"/>
  <c r="E105" i="31"/>
  <c r="D105" i="31" s="1"/>
  <c r="E174" i="35" l="1"/>
  <c r="D174" i="35" s="1"/>
  <c r="F174" i="35" s="1"/>
  <c r="C175" i="35" s="1"/>
  <c r="F105" i="31"/>
  <c r="C106" i="31" s="1"/>
  <c r="E175" i="35" l="1"/>
  <c r="D175" i="35" s="1"/>
  <c r="F175" i="35" s="1"/>
  <c r="C176" i="35" s="1"/>
  <c r="E106" i="31"/>
  <c r="D106" i="31" s="1"/>
  <c r="E176" i="35" l="1"/>
  <c r="D176" i="35" s="1"/>
  <c r="F176" i="35" s="1"/>
  <c r="C177" i="35" s="1"/>
  <c r="F106" i="31"/>
  <c r="C107" i="31" s="1"/>
  <c r="E177" i="35" l="1"/>
  <c r="D177" i="35" s="1"/>
  <c r="F177" i="35" s="1"/>
  <c r="C178" i="35" s="1"/>
  <c r="E107" i="31"/>
  <c r="D107" i="31" s="1"/>
  <c r="E178" i="35" l="1"/>
  <c r="D178" i="35" s="1"/>
  <c r="F178" i="35" s="1"/>
  <c r="C179" i="35" s="1"/>
  <c r="F107" i="31"/>
  <c r="C108" i="31" s="1"/>
  <c r="E179" i="35" l="1"/>
  <c r="D179" i="35" s="1"/>
  <c r="F179" i="35"/>
  <c r="C180" i="35" s="1"/>
  <c r="E108" i="31"/>
  <c r="D108" i="31" s="1"/>
  <c r="E180" i="35" l="1"/>
  <c r="D180" i="35" s="1"/>
  <c r="F180" i="35" s="1"/>
  <c r="C181" i="35" s="1"/>
  <c r="F108" i="31"/>
  <c r="C109" i="31" s="1"/>
  <c r="E181" i="35" l="1"/>
  <c r="D181" i="35" s="1"/>
  <c r="F181" i="35" s="1"/>
  <c r="C182" i="35" s="1"/>
  <c r="E109" i="31"/>
  <c r="D109" i="31" s="1"/>
  <c r="E182" i="35" l="1"/>
  <c r="D182" i="35" s="1"/>
  <c r="F182" i="35" s="1"/>
  <c r="C183" i="35" s="1"/>
  <c r="F109" i="31"/>
  <c r="C110" i="31" s="1"/>
  <c r="E183" i="35" l="1"/>
  <c r="D183" i="35" s="1"/>
  <c r="F183" i="35" s="1"/>
  <c r="C184" i="35" s="1"/>
  <c r="E110" i="31"/>
  <c r="D110" i="31" s="1"/>
  <c r="E184" i="35" l="1"/>
  <c r="D184" i="35" s="1"/>
  <c r="F184" i="35" s="1"/>
  <c r="C185" i="35" s="1"/>
  <c r="F110" i="31"/>
  <c r="C111" i="31" s="1"/>
  <c r="E185" i="35" l="1"/>
  <c r="D185" i="35" s="1"/>
  <c r="F185" i="35" s="1"/>
  <c r="C186" i="35" s="1"/>
  <c r="E111" i="31"/>
  <c r="D111" i="31" s="1"/>
  <c r="E186" i="35" l="1"/>
  <c r="D186" i="35" s="1"/>
  <c r="F186" i="35" s="1"/>
  <c r="C187" i="35" s="1"/>
  <c r="F111" i="31"/>
  <c r="C112" i="31" s="1"/>
  <c r="E187" i="35" l="1"/>
  <c r="D187" i="35" s="1"/>
  <c r="F187" i="35" s="1"/>
  <c r="C188" i="35" s="1"/>
  <c r="E112" i="31"/>
  <c r="D112" i="31" s="1"/>
  <c r="E188" i="35" l="1"/>
  <c r="D188" i="35" s="1"/>
  <c r="F188" i="35" s="1"/>
  <c r="C189" i="35" s="1"/>
  <c r="F112" i="31"/>
  <c r="C113" i="31" s="1"/>
  <c r="E189" i="35" l="1"/>
  <c r="D189" i="35" s="1"/>
  <c r="F189" i="35" s="1"/>
  <c r="C190" i="35" s="1"/>
  <c r="E113" i="31"/>
  <c r="D113" i="31" s="1"/>
  <c r="E190" i="35" l="1"/>
  <c r="D190" i="35" s="1"/>
  <c r="F190" i="35" s="1"/>
  <c r="C191" i="35" s="1"/>
  <c r="F113" i="31"/>
  <c r="C114" i="31" s="1"/>
  <c r="E191" i="35" l="1"/>
  <c r="D191" i="35" s="1"/>
  <c r="F191" i="35" s="1"/>
  <c r="C192" i="35" s="1"/>
  <c r="E114" i="31"/>
  <c r="D114" i="31" s="1"/>
  <c r="E192" i="35" l="1"/>
  <c r="D192" i="35" s="1"/>
  <c r="F192" i="35" s="1"/>
  <c r="C193" i="35" s="1"/>
  <c r="F114" i="31"/>
  <c r="C115" i="31" s="1"/>
  <c r="E193" i="35" l="1"/>
  <c r="D193" i="35" s="1"/>
  <c r="F193" i="35" s="1"/>
  <c r="C194" i="35" s="1"/>
  <c r="E115" i="31"/>
  <c r="D115" i="31" s="1"/>
  <c r="E194" i="35" l="1"/>
  <c r="D194" i="35" s="1"/>
  <c r="F194" i="35" s="1"/>
  <c r="C195" i="35" s="1"/>
  <c r="F115" i="31"/>
  <c r="C116" i="31" s="1"/>
  <c r="E195" i="35" l="1"/>
  <c r="D195" i="35" s="1"/>
  <c r="F195" i="35" s="1"/>
  <c r="C196" i="35" s="1"/>
  <c r="E116" i="31"/>
  <c r="D116" i="31" s="1"/>
  <c r="E196" i="35" l="1"/>
  <c r="D196" i="35" s="1"/>
  <c r="F196" i="35" s="1"/>
  <c r="C197" i="35" s="1"/>
  <c r="F116" i="31"/>
  <c r="C117" i="31" s="1"/>
  <c r="E197" i="35" l="1"/>
  <c r="D197" i="35" s="1"/>
  <c r="F197" i="35" s="1"/>
  <c r="C198" i="35" s="1"/>
  <c r="E117" i="31"/>
  <c r="D117" i="31" s="1"/>
  <c r="E198" i="35" l="1"/>
  <c r="D198" i="35" s="1"/>
  <c r="F198" i="35" s="1"/>
  <c r="C199" i="35" s="1"/>
  <c r="F117" i="31"/>
  <c r="C118" i="31" s="1"/>
  <c r="E199" i="35" l="1"/>
  <c r="D199" i="35" s="1"/>
  <c r="F199" i="35" s="1"/>
  <c r="C200" i="35" s="1"/>
  <c r="E118" i="31"/>
  <c r="D118" i="31" s="1"/>
  <c r="E200" i="35" l="1"/>
  <c r="D200" i="35" s="1"/>
  <c r="F200" i="35" s="1"/>
  <c r="C201" i="35" s="1"/>
  <c r="F118" i="31"/>
  <c r="C119" i="31" s="1"/>
  <c r="E201" i="35" l="1"/>
  <c r="D201" i="35" s="1"/>
  <c r="F201" i="35"/>
  <c r="C202" i="35" s="1"/>
  <c r="E119" i="31"/>
  <c r="D119" i="31" s="1"/>
  <c r="E202" i="35" l="1"/>
  <c r="D202" i="35" s="1"/>
  <c r="F202" i="35" s="1"/>
  <c r="C203" i="35" s="1"/>
  <c r="F119" i="31"/>
  <c r="C120" i="31" s="1"/>
  <c r="E203" i="35" l="1"/>
  <c r="D203" i="35" s="1"/>
  <c r="F203" i="35" s="1"/>
  <c r="C204" i="35" s="1"/>
  <c r="E120" i="31"/>
  <c r="D120" i="31" s="1"/>
  <c r="E204" i="35" l="1"/>
  <c r="D204" i="35" s="1"/>
  <c r="F204" i="35" s="1"/>
  <c r="C205" i="35" s="1"/>
  <c r="F120" i="31"/>
  <c r="C121" i="31" s="1"/>
  <c r="E205" i="35" l="1"/>
  <c r="D205" i="35" s="1"/>
  <c r="F205" i="35" s="1"/>
  <c r="C206" i="35" s="1"/>
  <c r="E121" i="31"/>
  <c r="D121" i="31" s="1"/>
  <c r="E206" i="35" l="1"/>
  <c r="D206" i="35" s="1"/>
  <c r="F206" i="35" s="1"/>
  <c r="C207" i="35" s="1"/>
  <c r="F121" i="31"/>
  <c r="C122" i="31" s="1"/>
  <c r="E207" i="35" l="1"/>
  <c r="D207" i="35" s="1"/>
  <c r="F207" i="35" s="1"/>
  <c r="C208" i="35" s="1"/>
  <c r="E122" i="31"/>
  <c r="D122" i="31" s="1"/>
  <c r="E208" i="35" l="1"/>
  <c r="D208" i="35" s="1"/>
  <c r="F208" i="35" s="1"/>
  <c r="C209" i="35" s="1"/>
  <c r="F122" i="31"/>
  <c r="C123" i="31" s="1"/>
  <c r="E209" i="35" l="1"/>
  <c r="D209" i="35" s="1"/>
  <c r="F209" i="35" s="1"/>
  <c r="C210" i="35" s="1"/>
  <c r="E123" i="31"/>
  <c r="D123" i="31" s="1"/>
  <c r="E210" i="35" l="1"/>
  <c r="D210" i="35" s="1"/>
  <c r="F210" i="35" s="1"/>
  <c r="C211" i="35" s="1"/>
  <c r="F123" i="31"/>
  <c r="C124" i="31" s="1"/>
  <c r="E211" i="35" l="1"/>
  <c r="D211" i="35" s="1"/>
  <c r="F211" i="35" s="1"/>
  <c r="C212" i="35" s="1"/>
  <c r="E124" i="31"/>
  <c r="D124" i="31" s="1"/>
  <c r="E212" i="35" l="1"/>
  <c r="D212" i="35" s="1"/>
  <c r="F212" i="35" s="1"/>
  <c r="C213" i="35" s="1"/>
  <c r="F124" i="31"/>
  <c r="C125" i="31" s="1"/>
  <c r="E213" i="35" l="1"/>
  <c r="D213" i="35" s="1"/>
  <c r="F213" i="35" s="1"/>
  <c r="C214" i="35" s="1"/>
  <c r="E125" i="31"/>
  <c r="D125" i="31" s="1"/>
  <c r="E214" i="35" l="1"/>
  <c r="D214" i="35" s="1"/>
  <c r="F214" i="35" s="1"/>
  <c r="C215" i="35" s="1"/>
  <c r="F125" i="31"/>
  <c r="C126" i="31" s="1"/>
  <c r="E215" i="35" l="1"/>
  <c r="D215" i="35" s="1"/>
  <c r="F215" i="35" s="1"/>
  <c r="C216" i="35" s="1"/>
  <c r="E126" i="31"/>
  <c r="E216" i="35" l="1"/>
  <c r="D216" i="35" s="1"/>
  <c r="F216" i="35" s="1"/>
  <c r="C217" i="35" s="1"/>
  <c r="D126" i="31"/>
  <c r="F126" i="31" s="1"/>
  <c r="C127" i="31" s="1"/>
  <c r="E217" i="35" l="1"/>
  <c r="D217" i="35" s="1"/>
  <c r="F217" i="35" s="1"/>
  <c r="C218" i="35" s="1"/>
  <c r="E127" i="31"/>
  <c r="D127" i="31" s="1"/>
  <c r="E218" i="35" l="1"/>
  <c r="D218" i="35" s="1"/>
  <c r="F218" i="35" s="1"/>
  <c r="C219" i="35" s="1"/>
  <c r="F127" i="31"/>
  <c r="C128" i="31" s="1"/>
  <c r="E219" i="35" l="1"/>
  <c r="D219" i="35" s="1"/>
  <c r="F219" i="35" s="1"/>
  <c r="C220" i="35" s="1"/>
  <c r="E128" i="31"/>
  <c r="D128" i="31" s="1"/>
  <c r="E220" i="35" l="1"/>
  <c r="D220" i="35" s="1"/>
  <c r="F220" i="35" s="1"/>
  <c r="C221" i="35" s="1"/>
  <c r="F128" i="31"/>
  <c r="C129" i="31" s="1"/>
  <c r="E221" i="35" l="1"/>
  <c r="D221" i="35" s="1"/>
  <c r="F221" i="35" s="1"/>
  <c r="C222" i="35" s="1"/>
  <c r="E129" i="31"/>
  <c r="D129" i="31" s="1"/>
  <c r="E222" i="35" l="1"/>
  <c r="D222" i="35" s="1"/>
  <c r="F222" i="35" s="1"/>
  <c r="C223" i="35" s="1"/>
  <c r="F129" i="31"/>
  <c r="C130" i="31" s="1"/>
  <c r="E223" i="35" l="1"/>
  <c r="D223" i="35" s="1"/>
  <c r="F223" i="35" s="1"/>
  <c r="C224" i="35" s="1"/>
  <c r="E130" i="31"/>
  <c r="D130" i="31" s="1"/>
  <c r="E224" i="35" l="1"/>
  <c r="D224" i="35" s="1"/>
  <c r="F224" i="35" s="1"/>
  <c r="C225" i="35" s="1"/>
  <c r="F130" i="31"/>
  <c r="C131" i="31" s="1"/>
  <c r="E225" i="35" l="1"/>
  <c r="D225" i="35" s="1"/>
  <c r="F225" i="35" s="1"/>
  <c r="C226" i="35" s="1"/>
  <c r="E131" i="31"/>
  <c r="D131" i="31" s="1"/>
  <c r="E226" i="35" l="1"/>
  <c r="D226" i="35" s="1"/>
  <c r="F226" i="35" s="1"/>
  <c r="C227" i="35" s="1"/>
  <c r="F131" i="31"/>
  <c r="C132" i="31" s="1"/>
  <c r="E227" i="35" l="1"/>
  <c r="D227" i="35" s="1"/>
  <c r="F227" i="35" s="1"/>
  <c r="C228" i="35" s="1"/>
  <c r="E132" i="31"/>
  <c r="D132" i="31" s="1"/>
  <c r="E228" i="35" l="1"/>
  <c r="D228" i="35" s="1"/>
  <c r="F228" i="35" s="1"/>
  <c r="C229" i="35" s="1"/>
  <c r="F132" i="31"/>
  <c r="C133" i="31" s="1"/>
  <c r="E229" i="35" l="1"/>
  <c r="D229" i="35" s="1"/>
  <c r="F229" i="35" s="1"/>
  <c r="C230" i="35" s="1"/>
  <c r="E133" i="31"/>
  <c r="D133" i="31" s="1"/>
  <c r="E230" i="35" l="1"/>
  <c r="D230" i="35" s="1"/>
  <c r="F230" i="35" s="1"/>
  <c r="C231" i="35" s="1"/>
  <c r="F133" i="31"/>
  <c r="C134" i="31" s="1"/>
  <c r="E231" i="35" l="1"/>
  <c r="D231" i="35" s="1"/>
  <c r="F231" i="35" s="1"/>
  <c r="C232" i="35" s="1"/>
  <c r="E134" i="31"/>
  <c r="E232" i="35" l="1"/>
  <c r="D232" i="35" s="1"/>
  <c r="F232" i="35" s="1"/>
  <c r="C233" i="35" s="1"/>
  <c r="D134" i="31"/>
  <c r="F134" i="31" s="1"/>
  <c r="C135" i="31" s="1"/>
  <c r="E233" i="35" l="1"/>
  <c r="D233" i="35" s="1"/>
  <c r="F233" i="35" s="1"/>
  <c r="C234" i="35" s="1"/>
  <c r="E135" i="31"/>
  <c r="E234" i="35" l="1"/>
  <c r="D234" i="35" s="1"/>
  <c r="F234" i="35" s="1"/>
  <c r="C235" i="35" s="1"/>
  <c r="D135" i="31"/>
  <c r="F135" i="31" s="1"/>
  <c r="C136" i="31" s="1"/>
  <c r="E235" i="35" l="1"/>
  <c r="D235" i="35" s="1"/>
  <c r="F235" i="35" s="1"/>
  <c r="C236" i="35" s="1"/>
  <c r="E136" i="31"/>
  <c r="D136" i="31" s="1"/>
  <c r="E236" i="35" l="1"/>
  <c r="D236" i="35" s="1"/>
  <c r="F236" i="35" s="1"/>
  <c r="C237" i="35" s="1"/>
  <c r="F136" i="31"/>
  <c r="C137" i="31" s="1"/>
  <c r="E237" i="35" l="1"/>
  <c r="D237" i="35" s="1"/>
  <c r="F237" i="35" s="1"/>
  <c r="C238" i="35" s="1"/>
  <c r="E137" i="31"/>
  <c r="D137" i="31" s="1"/>
  <c r="E238" i="35" l="1"/>
  <c r="D238" i="35" s="1"/>
  <c r="F238" i="35" s="1"/>
  <c r="C239" i="35" s="1"/>
  <c r="F137" i="31"/>
  <c r="C138" i="31" s="1"/>
  <c r="E239" i="35" l="1"/>
  <c r="D239" i="35" s="1"/>
  <c r="F239" i="35" s="1"/>
  <c r="C240" i="35" s="1"/>
  <c r="E138" i="31"/>
  <c r="D138" i="31" s="1"/>
  <c r="E240" i="35" l="1"/>
  <c r="D240" i="35" s="1"/>
  <c r="F240" i="35" s="1"/>
  <c r="C241" i="35" s="1"/>
  <c r="F138" i="31"/>
  <c r="C139" i="31" s="1"/>
  <c r="E241" i="35" l="1"/>
  <c r="D241" i="35" s="1"/>
  <c r="F241" i="35" s="1"/>
  <c r="C242" i="35" s="1"/>
  <c r="E139" i="31"/>
  <c r="D139" i="31" s="1"/>
  <c r="E242" i="35" l="1"/>
  <c r="D242" i="35" s="1"/>
  <c r="F242" i="35" s="1"/>
  <c r="C243" i="35" s="1"/>
  <c r="F139" i="31"/>
  <c r="C140" i="31" s="1"/>
  <c r="E243" i="35" l="1"/>
  <c r="D243" i="35" s="1"/>
  <c r="F243" i="35" s="1"/>
  <c r="C244" i="35" s="1"/>
  <c r="E140" i="31"/>
  <c r="D140" i="31" s="1"/>
  <c r="E244" i="35" l="1"/>
  <c r="D244" i="35" s="1"/>
  <c r="F244" i="35" s="1"/>
  <c r="C245" i="35" s="1"/>
  <c r="F140" i="31"/>
  <c r="C141" i="31" s="1"/>
  <c r="E245" i="35" l="1"/>
  <c r="D245" i="35" s="1"/>
  <c r="F245" i="35" s="1"/>
  <c r="C246" i="35" s="1"/>
  <c r="E141" i="31"/>
  <c r="D141" i="31" s="1"/>
  <c r="E246" i="35" l="1"/>
  <c r="D246" i="35" s="1"/>
  <c r="F246" i="35" s="1"/>
  <c r="C247" i="35" s="1"/>
  <c r="F141" i="31"/>
  <c r="C142" i="31" s="1"/>
  <c r="E247" i="35" l="1"/>
  <c r="D247" i="35" s="1"/>
  <c r="F247" i="35" s="1"/>
  <c r="C248" i="35" s="1"/>
  <c r="E142" i="31"/>
  <c r="D142" i="31" s="1"/>
  <c r="E248" i="35" l="1"/>
  <c r="D248" i="35" s="1"/>
  <c r="F248" i="35" s="1"/>
  <c r="C249" i="35" s="1"/>
  <c r="F142" i="31"/>
  <c r="C143" i="31" s="1"/>
  <c r="E249" i="35" l="1"/>
  <c r="D249" i="35" s="1"/>
  <c r="F249" i="35" s="1"/>
  <c r="C250" i="35" s="1"/>
  <c r="E143" i="31"/>
  <c r="D143" i="31" s="1"/>
  <c r="E250" i="35" l="1"/>
  <c r="D250" i="35" s="1"/>
  <c r="F250" i="35" s="1"/>
  <c r="C251" i="35" s="1"/>
  <c r="F143" i="31"/>
  <c r="C144" i="31" s="1"/>
  <c r="E251" i="35" l="1"/>
  <c r="D251" i="35" s="1"/>
  <c r="F251" i="35" s="1"/>
  <c r="C252" i="35" s="1"/>
  <c r="E144" i="31"/>
  <c r="D144" i="31" s="1"/>
  <c r="E252" i="35" l="1"/>
  <c r="D252" i="35" s="1"/>
  <c r="F252" i="35" s="1"/>
  <c r="C253" i="35" s="1"/>
  <c r="F144" i="31"/>
  <c r="C145" i="31" s="1"/>
  <c r="E253" i="35" l="1"/>
  <c r="D253" i="35" s="1"/>
  <c r="F253" i="35" s="1"/>
  <c r="C254" i="35" s="1"/>
  <c r="E145" i="31"/>
  <c r="D145" i="31" s="1"/>
  <c r="E254" i="35" l="1"/>
  <c r="D254" i="35" s="1"/>
  <c r="F254" i="35" s="1"/>
  <c r="C255" i="35" s="1"/>
  <c r="F145" i="31"/>
  <c r="C146" i="31" s="1"/>
  <c r="E255" i="35" l="1"/>
  <c r="D255" i="35" s="1"/>
  <c r="F255" i="35" s="1"/>
  <c r="C256" i="35" s="1"/>
  <c r="E146" i="31"/>
  <c r="D146" i="31" s="1"/>
  <c r="E256" i="35" l="1"/>
  <c r="D256" i="35" s="1"/>
  <c r="F256" i="35" s="1"/>
  <c r="C257" i="35" s="1"/>
  <c r="F146" i="31"/>
  <c r="C147" i="31" s="1"/>
  <c r="E257" i="35" l="1"/>
  <c r="D257" i="35" s="1"/>
  <c r="F257" i="35" s="1"/>
  <c r="C258" i="35" s="1"/>
  <c r="E147" i="31"/>
  <c r="D147" i="31" s="1"/>
  <c r="E258" i="35" l="1"/>
  <c r="D258" i="35" s="1"/>
  <c r="F258" i="35" s="1"/>
  <c r="C259" i="35" s="1"/>
  <c r="F147" i="31"/>
  <c r="C148" i="31" s="1"/>
  <c r="E259" i="35" l="1"/>
  <c r="D259" i="35" s="1"/>
  <c r="F259" i="35" s="1"/>
  <c r="C260" i="35" s="1"/>
  <c r="E148" i="31"/>
  <c r="D148" i="31" s="1"/>
  <c r="E260" i="35" l="1"/>
  <c r="D260" i="35" s="1"/>
  <c r="F260" i="35" s="1"/>
  <c r="C261" i="35" s="1"/>
  <c r="F148" i="31"/>
  <c r="C149" i="31" s="1"/>
  <c r="E261" i="35" l="1"/>
  <c r="D261" i="35" s="1"/>
  <c r="F261" i="35" s="1"/>
  <c r="C262" i="35" s="1"/>
  <c r="E149" i="31"/>
  <c r="D149" i="31" s="1"/>
  <c r="E262" i="35" l="1"/>
  <c r="D262" i="35" s="1"/>
  <c r="F262" i="35" s="1"/>
  <c r="C263" i="35" s="1"/>
  <c r="F149" i="31"/>
  <c r="C150" i="31" s="1"/>
  <c r="E263" i="35" l="1"/>
  <c r="D263" i="35" s="1"/>
  <c r="F263" i="35" s="1"/>
  <c r="C264" i="35" s="1"/>
  <c r="E150" i="31"/>
  <c r="D150" i="31" s="1"/>
  <c r="E264" i="35" l="1"/>
  <c r="D264" i="35" s="1"/>
  <c r="F264" i="35" s="1"/>
  <c r="C265" i="35" s="1"/>
  <c r="F150" i="31"/>
  <c r="C151" i="31" s="1"/>
  <c r="E265" i="35" l="1"/>
  <c r="D265" i="35" s="1"/>
  <c r="F265" i="35" s="1"/>
  <c r="C266" i="35" s="1"/>
  <c r="E151" i="31"/>
  <c r="D151" i="31" s="1"/>
  <c r="E266" i="35" l="1"/>
  <c r="D266" i="35" s="1"/>
  <c r="F266" i="35" s="1"/>
  <c r="C267" i="35" s="1"/>
  <c r="F151" i="31"/>
  <c r="C152" i="31" s="1"/>
  <c r="E267" i="35" l="1"/>
  <c r="D267" i="35" s="1"/>
  <c r="F267" i="35" s="1"/>
  <c r="C268" i="35" s="1"/>
  <c r="E152" i="31"/>
  <c r="D152" i="31" s="1"/>
  <c r="E268" i="35" l="1"/>
  <c r="D268" i="35" s="1"/>
  <c r="F268" i="35" s="1"/>
  <c r="C269" i="35" s="1"/>
  <c r="F152" i="31"/>
  <c r="C153" i="31" s="1"/>
  <c r="E269" i="35" l="1"/>
  <c r="D269" i="35" s="1"/>
  <c r="F269" i="35" s="1"/>
  <c r="C270" i="35" s="1"/>
  <c r="E153" i="31"/>
  <c r="D153" i="31" s="1"/>
  <c r="E270" i="35" l="1"/>
  <c r="D270" i="35" s="1"/>
  <c r="F270" i="35" s="1"/>
  <c r="C271" i="35" s="1"/>
  <c r="F153" i="31"/>
  <c r="C154" i="31" s="1"/>
  <c r="E271" i="35" l="1"/>
  <c r="D271" i="35" s="1"/>
  <c r="F271" i="35" s="1"/>
  <c r="C272" i="35" s="1"/>
  <c r="E154" i="31"/>
  <c r="D154" i="31" s="1"/>
  <c r="E272" i="35" l="1"/>
  <c r="D272" i="35" s="1"/>
  <c r="F272" i="35" s="1"/>
  <c r="C273" i="35" s="1"/>
  <c r="F154" i="31"/>
  <c r="C155" i="31" s="1"/>
  <c r="E273" i="35" l="1"/>
  <c r="D273" i="35" s="1"/>
  <c r="F273" i="35" s="1"/>
  <c r="C274" i="35" s="1"/>
  <c r="E155" i="31"/>
  <c r="D155" i="31" s="1"/>
  <c r="E274" i="35" l="1"/>
  <c r="D274" i="35" s="1"/>
  <c r="F274" i="35" s="1"/>
  <c r="C275" i="35" s="1"/>
  <c r="F155" i="31"/>
  <c r="C156" i="31" s="1"/>
  <c r="E275" i="35" l="1"/>
  <c r="D275" i="35" s="1"/>
  <c r="F275" i="35" s="1"/>
  <c r="C276" i="35" s="1"/>
  <c r="E156" i="31"/>
  <c r="D156" i="31" s="1"/>
  <c r="E276" i="35" l="1"/>
  <c r="D276" i="35" s="1"/>
  <c r="F276" i="35" s="1"/>
  <c r="C277" i="35" s="1"/>
  <c r="F156" i="31"/>
  <c r="C157" i="31" s="1"/>
  <c r="E277" i="35" l="1"/>
  <c r="D277" i="35" s="1"/>
  <c r="F277" i="35" s="1"/>
  <c r="C278" i="35" s="1"/>
  <c r="E157" i="31"/>
  <c r="D157" i="31" s="1"/>
  <c r="E278" i="35" l="1"/>
  <c r="D278" i="35" s="1"/>
  <c r="F278" i="35" s="1"/>
  <c r="C279" i="35" s="1"/>
  <c r="F157" i="31"/>
  <c r="C158" i="31" s="1"/>
  <c r="E279" i="35" l="1"/>
  <c r="D279" i="35" s="1"/>
  <c r="F279" i="35" s="1"/>
  <c r="C280" i="35" s="1"/>
  <c r="E158" i="31"/>
  <c r="D158" i="31" s="1"/>
  <c r="E280" i="35" l="1"/>
  <c r="D280" i="35" s="1"/>
  <c r="F280" i="35" s="1"/>
  <c r="C281" i="35" s="1"/>
  <c r="F158" i="31"/>
  <c r="C159" i="31" s="1"/>
  <c r="E281" i="35" l="1"/>
  <c r="D281" i="35" s="1"/>
  <c r="F281" i="35" s="1"/>
  <c r="C282" i="35" s="1"/>
  <c r="E159" i="31"/>
  <c r="D159" i="31" s="1"/>
  <c r="E282" i="35" l="1"/>
  <c r="D282" i="35" s="1"/>
  <c r="F282" i="35" s="1"/>
  <c r="C283" i="35" s="1"/>
  <c r="F159" i="31"/>
  <c r="C160" i="31" s="1"/>
  <c r="E283" i="35" l="1"/>
  <c r="D283" i="35" s="1"/>
  <c r="F283" i="35" s="1"/>
  <c r="C284" i="35" s="1"/>
  <c r="E160" i="31"/>
  <c r="D160" i="31" s="1"/>
  <c r="E284" i="35" l="1"/>
  <c r="D284" i="35" s="1"/>
  <c r="F284" i="35" s="1"/>
  <c r="C285" i="35" s="1"/>
  <c r="F160" i="31"/>
  <c r="C161" i="31" s="1"/>
  <c r="E285" i="35" l="1"/>
  <c r="D285" i="35" s="1"/>
  <c r="F285" i="35" s="1"/>
  <c r="C286" i="35" s="1"/>
  <c r="E161" i="31"/>
  <c r="D161" i="31" s="1"/>
  <c r="E286" i="35" l="1"/>
  <c r="D286" i="35" s="1"/>
  <c r="F286" i="35" s="1"/>
  <c r="C287" i="35" s="1"/>
  <c r="F161" i="31"/>
  <c r="C162" i="31" s="1"/>
  <c r="E287" i="35" l="1"/>
  <c r="D287" i="35" s="1"/>
  <c r="F287" i="35" s="1"/>
  <c r="C288" i="35" s="1"/>
  <c r="E162" i="31"/>
  <c r="D162" i="31" s="1"/>
  <c r="E288" i="35" l="1"/>
  <c r="D288" i="35" s="1"/>
  <c r="F288" i="35" s="1"/>
  <c r="C289" i="35" s="1"/>
  <c r="F162" i="31"/>
  <c r="C163" i="31" s="1"/>
  <c r="E289" i="35" l="1"/>
  <c r="D289" i="35" s="1"/>
  <c r="F289" i="35" s="1"/>
  <c r="C290" i="35" s="1"/>
  <c r="E163" i="31"/>
  <c r="E290" i="35" l="1"/>
  <c r="D290" i="35" s="1"/>
  <c r="F290" i="35" s="1"/>
  <c r="C291" i="35" s="1"/>
  <c r="D163" i="31"/>
  <c r="F163" i="31" s="1"/>
  <c r="C164" i="31" s="1"/>
  <c r="E291" i="35" l="1"/>
  <c r="D291" i="35" s="1"/>
  <c r="F291" i="35" s="1"/>
  <c r="C292" i="35" s="1"/>
  <c r="E164" i="31"/>
  <c r="D164" i="31" s="1"/>
  <c r="E292" i="35" l="1"/>
  <c r="D292" i="35" s="1"/>
  <c r="F292" i="35" s="1"/>
  <c r="C293" i="35" s="1"/>
  <c r="F164" i="31"/>
  <c r="C165" i="31" s="1"/>
  <c r="E293" i="35" l="1"/>
  <c r="D293" i="35" s="1"/>
  <c r="F293" i="35" s="1"/>
  <c r="C294" i="35" s="1"/>
  <c r="E165" i="31"/>
  <c r="D165" i="31" s="1"/>
  <c r="E294" i="35" l="1"/>
  <c r="D294" i="35" s="1"/>
  <c r="F294" i="35" s="1"/>
  <c r="C295" i="35" s="1"/>
  <c r="F165" i="31"/>
  <c r="C166" i="31" s="1"/>
  <c r="E295" i="35" l="1"/>
  <c r="D295" i="35" s="1"/>
  <c r="F295" i="35" s="1"/>
  <c r="C296" i="35" s="1"/>
  <c r="E166" i="31"/>
  <c r="E296" i="35" l="1"/>
  <c r="D296" i="35" s="1"/>
  <c r="F296" i="35" s="1"/>
  <c r="C297" i="35" s="1"/>
  <c r="D166" i="31"/>
  <c r="F166" i="31" s="1"/>
  <c r="C167" i="31" s="1"/>
  <c r="E297" i="35" l="1"/>
  <c r="D297" i="35" s="1"/>
  <c r="F297" i="35" s="1"/>
  <c r="C298" i="35" s="1"/>
  <c r="E167" i="31"/>
  <c r="E298" i="35" l="1"/>
  <c r="D298" i="35" s="1"/>
  <c r="F298" i="35" s="1"/>
  <c r="C299" i="35" s="1"/>
  <c r="D167" i="31"/>
  <c r="F167" i="31" s="1"/>
  <c r="C168" i="31" s="1"/>
  <c r="E299" i="35" l="1"/>
  <c r="D299" i="35" s="1"/>
  <c r="F299" i="35" s="1"/>
  <c r="C300" i="35" s="1"/>
  <c r="E168" i="31"/>
  <c r="E300" i="35" l="1"/>
  <c r="D300" i="35" s="1"/>
  <c r="F300" i="35" s="1"/>
  <c r="C301" i="35" s="1"/>
  <c r="D168" i="31"/>
  <c r="F168" i="31" s="1"/>
  <c r="C169" i="31" s="1"/>
  <c r="E301" i="35" l="1"/>
  <c r="D301" i="35" s="1"/>
  <c r="F301" i="35"/>
  <c r="C302" i="35" s="1"/>
  <c r="E169" i="31"/>
  <c r="D169" i="31" s="1"/>
  <c r="E302" i="35" l="1"/>
  <c r="D302" i="35" s="1"/>
  <c r="F302" i="35" s="1"/>
  <c r="C303" i="35" s="1"/>
  <c r="F169" i="31"/>
  <c r="C170" i="31" s="1"/>
  <c r="E303" i="35" l="1"/>
  <c r="D303" i="35" s="1"/>
  <c r="F303" i="35" s="1"/>
  <c r="C304" i="35" s="1"/>
  <c r="E170" i="31"/>
  <c r="D170" i="31" s="1"/>
  <c r="E304" i="35" l="1"/>
  <c r="D304" i="35" s="1"/>
  <c r="F304" i="35" s="1"/>
  <c r="C305" i="35" s="1"/>
  <c r="F170" i="31"/>
  <c r="C171" i="31" s="1"/>
  <c r="E305" i="35" l="1"/>
  <c r="D305" i="35" s="1"/>
  <c r="F305" i="35" s="1"/>
  <c r="C306" i="35" s="1"/>
  <c r="E171" i="31"/>
  <c r="D171" i="31" s="1"/>
  <c r="E306" i="35" l="1"/>
  <c r="D306" i="35" s="1"/>
  <c r="F306" i="35" s="1"/>
  <c r="C307" i="35" s="1"/>
  <c r="F171" i="31"/>
  <c r="C172" i="31" s="1"/>
  <c r="E307" i="35" l="1"/>
  <c r="D307" i="35" s="1"/>
  <c r="F307" i="35" s="1"/>
  <c r="C308" i="35" s="1"/>
  <c r="E172" i="31"/>
  <c r="D172" i="31" s="1"/>
  <c r="E308" i="35" l="1"/>
  <c r="D308" i="35" s="1"/>
  <c r="F308" i="35" s="1"/>
  <c r="C309" i="35" s="1"/>
  <c r="F172" i="31"/>
  <c r="C173" i="31" s="1"/>
  <c r="E309" i="35" l="1"/>
  <c r="D309" i="35" s="1"/>
  <c r="F309" i="35" s="1"/>
  <c r="C310" i="35" s="1"/>
  <c r="E173" i="31"/>
  <c r="D173" i="31" s="1"/>
  <c r="E310" i="35" l="1"/>
  <c r="D310" i="35" s="1"/>
  <c r="F310" i="35" s="1"/>
  <c r="C311" i="35" s="1"/>
  <c r="F173" i="31"/>
  <c r="C174" i="31" s="1"/>
  <c r="E311" i="35" l="1"/>
  <c r="D311" i="35" s="1"/>
  <c r="F311" i="35" s="1"/>
  <c r="C312" i="35" s="1"/>
  <c r="E174" i="31"/>
  <c r="D174" i="31" s="1"/>
  <c r="E312" i="35" l="1"/>
  <c r="D312" i="35" s="1"/>
  <c r="F312" i="35" s="1"/>
  <c r="C313" i="35" s="1"/>
  <c r="F174" i="31"/>
  <c r="C175" i="31" s="1"/>
  <c r="E313" i="35" l="1"/>
  <c r="D313" i="35" s="1"/>
  <c r="F313" i="35" s="1"/>
  <c r="C314" i="35" s="1"/>
  <c r="E175" i="31"/>
  <c r="E314" i="35" l="1"/>
  <c r="D314" i="35" s="1"/>
  <c r="F314" i="35" s="1"/>
  <c r="C315" i="35" s="1"/>
  <c r="D175" i="31"/>
  <c r="F175" i="31" s="1"/>
  <c r="C176" i="31" s="1"/>
  <c r="E315" i="35" l="1"/>
  <c r="D315" i="35" s="1"/>
  <c r="F315" i="35" s="1"/>
  <c r="C316" i="35" s="1"/>
  <c r="E176" i="31"/>
  <c r="E316" i="35" l="1"/>
  <c r="D316" i="35" s="1"/>
  <c r="F316" i="35" s="1"/>
  <c r="C317" i="35" s="1"/>
  <c r="D176" i="31"/>
  <c r="F176" i="31" s="1"/>
  <c r="C177" i="31" s="1"/>
  <c r="E317" i="35" l="1"/>
  <c r="D317" i="35" s="1"/>
  <c r="F317" i="35" s="1"/>
  <c r="C318" i="35" s="1"/>
  <c r="E177" i="31"/>
  <c r="D177" i="31" s="1"/>
  <c r="E318" i="35" l="1"/>
  <c r="D318" i="35" s="1"/>
  <c r="F318" i="35" s="1"/>
  <c r="C319" i="35" s="1"/>
  <c r="F177" i="31"/>
  <c r="C178" i="31" s="1"/>
  <c r="E319" i="35" l="1"/>
  <c r="D319" i="35" s="1"/>
  <c r="F319" i="35" s="1"/>
  <c r="C320" i="35" s="1"/>
  <c r="E178" i="31"/>
  <c r="E320" i="35" l="1"/>
  <c r="D320" i="35" s="1"/>
  <c r="F320" i="35" s="1"/>
  <c r="C321" i="35" s="1"/>
  <c r="D178" i="31"/>
  <c r="F178" i="31" s="1"/>
  <c r="C179" i="31" s="1"/>
  <c r="E321" i="35" l="1"/>
  <c r="D321" i="35" s="1"/>
  <c r="F321" i="35" s="1"/>
  <c r="C322" i="35" s="1"/>
  <c r="E179" i="31"/>
  <c r="D179" i="31" s="1"/>
  <c r="E322" i="35" l="1"/>
  <c r="D322" i="35" s="1"/>
  <c r="F322" i="35" s="1"/>
  <c r="C323" i="35" s="1"/>
  <c r="F179" i="31"/>
  <c r="C180" i="31" s="1"/>
  <c r="E323" i="35" l="1"/>
  <c r="D323" i="35" s="1"/>
  <c r="F323" i="35" s="1"/>
  <c r="C324" i="35" s="1"/>
  <c r="E180" i="31"/>
  <c r="D180" i="31" s="1"/>
  <c r="E324" i="35" l="1"/>
  <c r="D324" i="35" s="1"/>
  <c r="F324" i="35" s="1"/>
  <c r="C325" i="35" s="1"/>
  <c r="F180" i="31"/>
  <c r="C181" i="31" s="1"/>
  <c r="E325" i="35" l="1"/>
  <c r="D325" i="35" s="1"/>
  <c r="F325" i="35" s="1"/>
  <c r="C326" i="35" s="1"/>
  <c r="E181" i="31"/>
  <c r="D181" i="31" s="1"/>
  <c r="E326" i="35" l="1"/>
  <c r="D326" i="35" s="1"/>
  <c r="F326" i="35" s="1"/>
  <c r="C327" i="35" s="1"/>
  <c r="F181" i="31"/>
  <c r="C182" i="31" s="1"/>
  <c r="E327" i="35" l="1"/>
  <c r="D327" i="35" s="1"/>
  <c r="F327" i="35" s="1"/>
  <c r="C328" i="35" s="1"/>
  <c r="E182" i="31"/>
  <c r="D182" i="31" s="1"/>
  <c r="E328" i="35" l="1"/>
  <c r="D328" i="35" s="1"/>
  <c r="F328" i="35" s="1"/>
  <c r="C329" i="35" s="1"/>
  <c r="F182" i="31"/>
  <c r="C183" i="31" s="1"/>
  <c r="E329" i="35" l="1"/>
  <c r="D329" i="35" s="1"/>
  <c r="F329" i="35" s="1"/>
  <c r="C330" i="35" s="1"/>
  <c r="E183" i="31"/>
  <c r="D183" i="31" s="1"/>
  <c r="E330" i="35" l="1"/>
  <c r="D330" i="35" s="1"/>
  <c r="F330" i="35" s="1"/>
  <c r="C331" i="35" s="1"/>
  <c r="F183" i="31"/>
  <c r="C184" i="31" s="1"/>
  <c r="E331" i="35" l="1"/>
  <c r="D331" i="35" s="1"/>
  <c r="F331" i="35" s="1"/>
  <c r="C332" i="35" s="1"/>
  <c r="E184" i="31"/>
  <c r="E332" i="35" l="1"/>
  <c r="D332" i="35" s="1"/>
  <c r="F332" i="35" s="1"/>
  <c r="C333" i="35" s="1"/>
  <c r="D184" i="31"/>
  <c r="F184" i="31" s="1"/>
  <c r="C185" i="31" s="1"/>
  <c r="E333" i="35" l="1"/>
  <c r="D333" i="35" s="1"/>
  <c r="F333" i="35" s="1"/>
  <c r="C334" i="35" s="1"/>
  <c r="E185" i="31"/>
  <c r="D185" i="31" s="1"/>
  <c r="E334" i="35" l="1"/>
  <c r="D334" i="35" s="1"/>
  <c r="F334" i="35" s="1"/>
  <c r="C335" i="35" s="1"/>
  <c r="F185" i="31"/>
  <c r="C186" i="31" s="1"/>
  <c r="E335" i="35" l="1"/>
  <c r="D335" i="35" s="1"/>
  <c r="F335" i="35" s="1"/>
  <c r="C336" i="35" s="1"/>
  <c r="E186" i="31"/>
  <c r="D186" i="31" s="1"/>
  <c r="E336" i="35" l="1"/>
  <c r="D336" i="35" s="1"/>
  <c r="F336" i="35" s="1"/>
  <c r="C337" i="35" s="1"/>
  <c r="F186" i="31"/>
  <c r="C187" i="31" s="1"/>
  <c r="E337" i="35" l="1"/>
  <c r="D337" i="35" s="1"/>
  <c r="F337" i="35" s="1"/>
  <c r="C338" i="35" s="1"/>
  <c r="E187" i="31"/>
  <c r="E338" i="35" l="1"/>
  <c r="D338" i="35" s="1"/>
  <c r="F338" i="35" s="1"/>
  <c r="C339" i="35" s="1"/>
  <c r="D187" i="31"/>
  <c r="F187" i="31" s="1"/>
  <c r="C188" i="31" s="1"/>
  <c r="E339" i="35" l="1"/>
  <c r="D339" i="35" s="1"/>
  <c r="F339" i="35" s="1"/>
  <c r="C340" i="35" s="1"/>
  <c r="E188" i="31"/>
  <c r="D188" i="31" s="1"/>
  <c r="E340" i="35" l="1"/>
  <c r="D340" i="35" s="1"/>
  <c r="F340" i="35" s="1"/>
  <c r="C341" i="35" s="1"/>
  <c r="F188" i="31"/>
  <c r="C189" i="31" s="1"/>
  <c r="E341" i="35" l="1"/>
  <c r="D341" i="35" s="1"/>
  <c r="F341" i="35" s="1"/>
  <c r="C342" i="35" s="1"/>
  <c r="E189" i="31"/>
  <c r="D189" i="31" s="1"/>
  <c r="E342" i="35" l="1"/>
  <c r="D342" i="35" s="1"/>
  <c r="F342" i="35" s="1"/>
  <c r="C343" i="35" s="1"/>
  <c r="F189" i="31"/>
  <c r="C190" i="31" s="1"/>
  <c r="E343" i="35" l="1"/>
  <c r="D343" i="35" s="1"/>
  <c r="F343" i="35" s="1"/>
  <c r="C344" i="35" s="1"/>
  <c r="E190" i="31"/>
  <c r="E344" i="35" l="1"/>
  <c r="D344" i="35" s="1"/>
  <c r="F344" i="35" s="1"/>
  <c r="C345" i="35" s="1"/>
  <c r="D190" i="31"/>
  <c r="F190" i="31" s="1"/>
  <c r="C191" i="31" s="1"/>
  <c r="E345" i="35" l="1"/>
  <c r="D345" i="35" s="1"/>
  <c r="F345" i="35" s="1"/>
  <c r="C346" i="35" s="1"/>
  <c r="E191" i="31"/>
  <c r="E346" i="35" l="1"/>
  <c r="D346" i="35" s="1"/>
  <c r="F346" i="35" s="1"/>
  <c r="C347" i="35" s="1"/>
  <c r="D191" i="31"/>
  <c r="F191" i="31" s="1"/>
  <c r="C192" i="31" s="1"/>
  <c r="E347" i="35" l="1"/>
  <c r="D347" i="35" s="1"/>
  <c r="F347" i="35" s="1"/>
  <c r="C348" i="35" s="1"/>
  <c r="E192" i="31"/>
  <c r="D192" i="31" s="1"/>
  <c r="E348" i="35" l="1"/>
  <c r="D348" i="35" s="1"/>
  <c r="F348" i="35" s="1"/>
  <c r="C349" i="35" s="1"/>
  <c r="F192" i="31"/>
  <c r="C193" i="31" s="1"/>
  <c r="E349" i="35" l="1"/>
  <c r="D349" i="35" s="1"/>
  <c r="F349" i="35" s="1"/>
  <c r="C350" i="35" s="1"/>
  <c r="E193" i="31"/>
  <c r="D193" i="31" s="1"/>
  <c r="E350" i="35" l="1"/>
  <c r="D350" i="35" s="1"/>
  <c r="F350" i="35" s="1"/>
  <c r="C351" i="35" s="1"/>
  <c r="F193" i="31"/>
  <c r="C194" i="31" s="1"/>
  <c r="E351" i="35" l="1"/>
  <c r="D351" i="35" s="1"/>
  <c r="F351" i="35" s="1"/>
  <c r="C352" i="35" s="1"/>
  <c r="E194" i="31"/>
  <c r="D194" i="31" s="1"/>
  <c r="E352" i="35" l="1"/>
  <c r="D352" i="35" s="1"/>
  <c r="F352" i="35" s="1"/>
  <c r="C353" i="35" s="1"/>
  <c r="F194" i="31"/>
  <c r="C195" i="31" s="1"/>
  <c r="E353" i="35" l="1"/>
  <c r="D353" i="35" s="1"/>
  <c r="F353" i="35" s="1"/>
  <c r="C354" i="35" s="1"/>
  <c r="E195" i="31"/>
  <c r="D195" i="31" s="1"/>
  <c r="E354" i="35" l="1"/>
  <c r="D354" i="35" s="1"/>
  <c r="F354" i="35" s="1"/>
  <c r="C355" i="35" s="1"/>
  <c r="F195" i="31"/>
  <c r="C196" i="31" s="1"/>
  <c r="E355" i="35" l="1"/>
  <c r="D355" i="35" s="1"/>
  <c r="F355" i="35" s="1"/>
  <c r="C356" i="35" s="1"/>
  <c r="E196" i="31"/>
  <c r="D196" i="31" s="1"/>
  <c r="E356" i="35" l="1"/>
  <c r="D356" i="35" s="1"/>
  <c r="F356" i="35" s="1"/>
  <c r="C357" i="35" s="1"/>
  <c r="F196" i="31"/>
  <c r="C197" i="31" s="1"/>
  <c r="E357" i="35" l="1"/>
  <c r="D357" i="35" s="1"/>
  <c r="F357" i="35" s="1"/>
  <c r="C358" i="35" s="1"/>
  <c r="E197" i="31"/>
  <c r="D197" i="31" s="1"/>
  <c r="E358" i="35" l="1"/>
  <c r="D358" i="35" s="1"/>
  <c r="F358" i="35" s="1"/>
  <c r="C359" i="35" s="1"/>
  <c r="F197" i="31"/>
  <c r="C198" i="31" s="1"/>
  <c r="E359" i="35" l="1"/>
  <c r="D359" i="35" s="1"/>
  <c r="F359" i="35" s="1"/>
  <c r="C360" i="35" s="1"/>
  <c r="E198" i="31"/>
  <c r="D198" i="31" s="1"/>
  <c r="E360" i="35" l="1"/>
  <c r="D360" i="35" s="1"/>
  <c r="F360" i="35" s="1"/>
  <c r="C361" i="35" s="1"/>
  <c r="F198" i="31"/>
  <c r="C199" i="31" s="1"/>
  <c r="E361" i="35" l="1"/>
  <c r="D361" i="35" s="1"/>
  <c r="F361" i="35" s="1"/>
  <c r="C362" i="35" s="1"/>
  <c r="E199" i="31"/>
  <c r="E362" i="35" l="1"/>
  <c r="D362" i="35" s="1"/>
  <c r="F362" i="35" s="1"/>
  <c r="C363" i="35" s="1"/>
  <c r="D199" i="31"/>
  <c r="F199" i="31" s="1"/>
  <c r="C200" i="31" s="1"/>
  <c r="E363" i="35" l="1"/>
  <c r="D363" i="35" s="1"/>
  <c r="F363" i="35" s="1"/>
  <c r="C364" i="35" s="1"/>
  <c r="E200" i="31"/>
  <c r="E364" i="35" l="1"/>
  <c r="D364" i="35" s="1"/>
  <c r="F364" i="35" s="1"/>
  <c r="C365" i="35" s="1"/>
  <c r="D200" i="31"/>
  <c r="F200" i="31" s="1"/>
  <c r="C201" i="31" s="1"/>
  <c r="E365" i="35" l="1"/>
  <c r="D365" i="35" s="1"/>
  <c r="F365" i="35" s="1"/>
  <c r="C366" i="35" s="1"/>
  <c r="E201" i="31"/>
  <c r="E366" i="35" l="1"/>
  <c r="D366" i="35" s="1"/>
  <c r="F366" i="35" s="1"/>
  <c r="C367" i="35" s="1"/>
  <c r="D201" i="31"/>
  <c r="F201" i="31" s="1"/>
  <c r="C202" i="31" s="1"/>
  <c r="E367" i="35" l="1"/>
  <c r="D367" i="35" s="1"/>
  <c r="F367" i="35" s="1"/>
  <c r="C368" i="35" s="1"/>
  <c r="E202" i="31"/>
  <c r="D202" i="31" s="1"/>
  <c r="E368" i="35" l="1"/>
  <c r="D368" i="35" s="1"/>
  <c r="F368" i="35" s="1"/>
  <c r="C369" i="35" s="1"/>
  <c r="F202" i="31"/>
  <c r="C203" i="31" s="1"/>
  <c r="E369" i="35" l="1"/>
  <c r="D369" i="35" s="1"/>
  <c r="F369" i="35" s="1"/>
  <c r="C370" i="35" s="1"/>
  <c r="E203" i="31"/>
  <c r="D203" i="31" s="1"/>
  <c r="E370" i="35" l="1"/>
  <c r="D370" i="35" s="1"/>
  <c r="F370" i="35" s="1"/>
  <c r="C371" i="35" s="1"/>
  <c r="F203" i="31"/>
  <c r="C204" i="31" s="1"/>
  <c r="E371" i="35" l="1"/>
  <c r="D371" i="35" s="1"/>
  <c r="F371" i="35" s="1"/>
  <c r="C372" i="35" s="1"/>
  <c r="E204" i="31"/>
  <c r="D204" i="31" s="1"/>
  <c r="E372" i="35" l="1"/>
  <c r="D372" i="35" s="1"/>
  <c r="F372" i="35" s="1"/>
  <c r="C373" i="35" s="1"/>
  <c r="F204" i="31"/>
  <c r="C205" i="31" s="1"/>
  <c r="E373" i="35" l="1"/>
  <c r="D373" i="35" s="1"/>
  <c r="F373" i="35" s="1"/>
  <c r="C374" i="35" s="1"/>
  <c r="E205" i="31"/>
  <c r="D205" i="31" s="1"/>
  <c r="E374" i="35" l="1"/>
  <c r="D374" i="35" s="1"/>
  <c r="F374" i="35" s="1"/>
  <c r="C375" i="35" s="1"/>
  <c r="F205" i="31"/>
  <c r="C206" i="31" s="1"/>
  <c r="E375" i="35" l="1"/>
  <c r="D375" i="35" s="1"/>
  <c r="F375" i="35" s="1"/>
  <c r="C376" i="35" s="1"/>
  <c r="E206" i="31"/>
  <c r="D206" i="31" s="1"/>
  <c r="E376" i="35" l="1"/>
  <c r="D376" i="35" s="1"/>
  <c r="F376" i="35" s="1"/>
  <c r="C377" i="35" s="1"/>
  <c r="F206" i="31"/>
  <c r="C207" i="31" s="1"/>
  <c r="E377" i="35" l="1"/>
  <c r="D377" i="35" s="1"/>
  <c r="F377" i="35" s="1"/>
  <c r="C378" i="35" s="1"/>
  <c r="E207" i="31"/>
  <c r="D207" i="31" s="1"/>
  <c r="E378" i="35" l="1"/>
  <c r="D378" i="35" s="1"/>
  <c r="F378" i="35" s="1"/>
  <c r="C379" i="35" s="1"/>
  <c r="F207" i="31"/>
  <c r="C208" i="31" s="1"/>
  <c r="E379" i="35" l="1"/>
  <c r="D379" i="35" s="1"/>
  <c r="F379" i="35" s="1"/>
  <c r="C380" i="35" s="1"/>
  <c r="E208" i="31"/>
  <c r="D208" i="31" s="1"/>
  <c r="E380" i="35" l="1"/>
  <c r="D380" i="35" s="1"/>
  <c r="F380" i="35" s="1"/>
  <c r="C381" i="35" s="1"/>
  <c r="F208" i="31"/>
  <c r="C209" i="31" s="1"/>
  <c r="E381" i="35" l="1"/>
  <c r="D381" i="35" s="1"/>
  <c r="F381" i="35" s="1"/>
  <c r="C382" i="35" s="1"/>
  <c r="E209" i="31"/>
  <c r="D209" i="31" s="1"/>
  <c r="E382" i="35" l="1"/>
  <c r="D382" i="35" s="1"/>
  <c r="F382" i="35" s="1"/>
  <c r="C383" i="35" s="1"/>
  <c r="F209" i="31"/>
  <c r="C210" i="31" s="1"/>
  <c r="E383" i="35" l="1"/>
  <c r="D383" i="35" s="1"/>
  <c r="F383" i="35" s="1"/>
  <c r="C384" i="35" s="1"/>
  <c r="E210" i="31"/>
  <c r="D210" i="31" s="1"/>
  <c r="E384" i="35" l="1"/>
  <c r="D384" i="35" s="1"/>
  <c r="F384" i="35" s="1"/>
  <c r="C385" i="35" s="1"/>
  <c r="F210" i="31"/>
  <c r="C211" i="31" s="1"/>
  <c r="E385" i="35" l="1"/>
  <c r="D385" i="35" s="1"/>
  <c r="F385" i="35" s="1"/>
  <c r="C386" i="35" s="1"/>
  <c r="E211" i="31"/>
  <c r="D211" i="31" s="1"/>
  <c r="E386" i="35" l="1"/>
  <c r="D386" i="35" s="1"/>
  <c r="F386" i="35" s="1"/>
  <c r="C387" i="35" s="1"/>
  <c r="F211" i="31"/>
  <c r="C212" i="31" s="1"/>
  <c r="E387" i="35" l="1"/>
  <c r="D387" i="35" s="1"/>
  <c r="F387" i="35" s="1"/>
  <c r="C388" i="35" s="1"/>
  <c r="E212" i="31"/>
  <c r="D212" i="31" s="1"/>
  <c r="E388" i="35" l="1"/>
  <c r="D388" i="35" s="1"/>
  <c r="F388" i="35" s="1"/>
  <c r="C389" i="35" s="1"/>
  <c r="F212" i="31"/>
  <c r="C213" i="31" s="1"/>
  <c r="E389" i="35" l="1"/>
  <c r="D389" i="35" s="1"/>
  <c r="F389" i="35" s="1"/>
  <c r="C390" i="35" s="1"/>
  <c r="E213" i="31"/>
  <c r="D213" i="31" s="1"/>
  <c r="E390" i="35" l="1"/>
  <c r="D390" i="35" s="1"/>
  <c r="F390" i="35" s="1"/>
  <c r="C391" i="35" s="1"/>
  <c r="F213" i="31"/>
  <c r="C214" i="31" s="1"/>
  <c r="E391" i="35" l="1"/>
  <c r="D391" i="35" s="1"/>
  <c r="F391" i="35" s="1"/>
  <c r="C392" i="35" s="1"/>
  <c r="E214" i="31"/>
  <c r="D214" i="31" s="1"/>
  <c r="E392" i="35" l="1"/>
  <c r="D392" i="35" s="1"/>
  <c r="F392" i="35" s="1"/>
  <c r="C393" i="35" s="1"/>
  <c r="F214" i="31"/>
  <c r="C215" i="31" s="1"/>
  <c r="E393" i="35" l="1"/>
  <c r="D393" i="35" s="1"/>
  <c r="F393" i="35" s="1"/>
  <c r="E215" i="31"/>
  <c r="D215" i="31" s="1"/>
  <c r="F215" i="31" l="1"/>
  <c r="C216" i="31" s="1"/>
  <c r="E216" i="31" l="1"/>
  <c r="D216" i="31" s="1"/>
  <c r="F216" i="31" l="1"/>
  <c r="C217" i="31" s="1"/>
  <c r="E217" i="31" l="1"/>
  <c r="D217" i="31" s="1"/>
  <c r="F217" i="31" l="1"/>
  <c r="C218" i="31" s="1"/>
  <c r="E218" i="31" l="1"/>
  <c r="D218" i="31" s="1"/>
  <c r="F218" i="31" l="1"/>
  <c r="C219" i="31" s="1"/>
  <c r="E219" i="31" l="1"/>
  <c r="D219" i="31" s="1"/>
  <c r="F219" i="31" l="1"/>
  <c r="C220" i="31" s="1"/>
  <c r="E220" i="31" l="1"/>
  <c r="D220" i="31" s="1"/>
  <c r="F220" i="31" l="1"/>
  <c r="C221" i="31" s="1"/>
  <c r="E221" i="31" l="1"/>
  <c r="D221" i="31" s="1"/>
  <c r="F221" i="31" l="1"/>
  <c r="C222" i="31" s="1"/>
  <c r="E222" i="31" l="1"/>
  <c r="D222" i="31" s="1"/>
  <c r="F222" i="31" l="1"/>
  <c r="C223" i="31" s="1"/>
  <c r="E223" i="31" l="1"/>
  <c r="D223" i="31" s="1"/>
  <c r="F223" i="31" l="1"/>
  <c r="C224" i="31" s="1"/>
  <c r="E224" i="31" l="1"/>
  <c r="D224" i="31" s="1"/>
  <c r="F224" i="31" l="1"/>
  <c r="C225" i="31" s="1"/>
  <c r="E225" i="31" l="1"/>
  <c r="D225" i="31" s="1"/>
  <c r="F225" i="31" l="1"/>
  <c r="C226" i="31" s="1"/>
  <c r="E226" i="31" l="1"/>
  <c r="D226" i="31" s="1"/>
  <c r="F226" i="31" l="1"/>
  <c r="C227" i="31" s="1"/>
  <c r="E227" i="31" l="1"/>
  <c r="D227" i="31" s="1"/>
  <c r="F227" i="31" l="1"/>
  <c r="C228" i="31" s="1"/>
  <c r="E228" i="31" l="1"/>
  <c r="D228" i="31" s="1"/>
  <c r="F228" i="31" l="1"/>
  <c r="C229" i="31" s="1"/>
  <c r="E229" i="31" l="1"/>
  <c r="D229" i="31" s="1"/>
  <c r="F229" i="31" l="1"/>
  <c r="C230" i="31" s="1"/>
  <c r="E230" i="31" l="1"/>
  <c r="D230" i="31" s="1"/>
  <c r="F230" i="31" l="1"/>
  <c r="C231" i="31" s="1"/>
  <c r="E231" i="31" l="1"/>
  <c r="D231" i="31" s="1"/>
  <c r="F231" i="31" l="1"/>
  <c r="C232" i="31" s="1"/>
  <c r="E232" i="31" l="1"/>
  <c r="D232" i="31" s="1"/>
  <c r="F232" i="31" l="1"/>
  <c r="C233" i="31" s="1"/>
  <c r="E233" i="31" l="1"/>
  <c r="D233" i="31" s="1"/>
  <c r="F233" i="31" l="1"/>
  <c r="C234" i="31" s="1"/>
  <c r="E234" i="31" l="1"/>
  <c r="D234" i="31" s="1"/>
  <c r="F234" i="31" l="1"/>
  <c r="C235" i="31" s="1"/>
  <c r="E235" i="31" l="1"/>
  <c r="D235" i="31" s="1"/>
  <c r="F235" i="31" l="1"/>
  <c r="C236" i="31" s="1"/>
  <c r="E236" i="31" l="1"/>
  <c r="D236" i="31" s="1"/>
  <c r="F236" i="31" l="1"/>
  <c r="C237" i="31" s="1"/>
  <c r="E237" i="31" l="1"/>
  <c r="D237" i="31" s="1"/>
  <c r="F237" i="31" l="1"/>
  <c r="C238" i="31" s="1"/>
  <c r="E238" i="31" l="1"/>
  <c r="D238" i="31" s="1"/>
  <c r="F238" i="31" l="1"/>
  <c r="C239" i="31" s="1"/>
  <c r="E239" i="31" l="1"/>
  <c r="D239" i="31" s="1"/>
  <c r="F239" i="31" l="1"/>
  <c r="C240" i="31" s="1"/>
  <c r="E240" i="31" l="1"/>
  <c r="D240" i="31" s="1"/>
  <c r="F240" i="31" l="1"/>
  <c r="C241" i="31" s="1"/>
  <c r="E241" i="31" l="1"/>
  <c r="D241" i="31" s="1"/>
  <c r="F241" i="31" l="1"/>
  <c r="C242" i="31" s="1"/>
  <c r="E242" i="31" l="1"/>
  <c r="D242" i="31" s="1"/>
  <c r="F242" i="31" l="1"/>
  <c r="C243" i="31" s="1"/>
  <c r="E243" i="31" l="1"/>
  <c r="D243" i="31" s="1"/>
  <c r="F243" i="31" l="1"/>
  <c r="C244" i="31" s="1"/>
  <c r="E244" i="31" l="1"/>
  <c r="D244" i="31" s="1"/>
  <c r="F244" i="31" l="1"/>
  <c r="C245" i="31" s="1"/>
  <c r="E245" i="31" l="1"/>
  <c r="D245" i="31" s="1"/>
  <c r="F245" i="31" l="1"/>
  <c r="C246" i="31" s="1"/>
  <c r="E246" i="31" l="1"/>
  <c r="D246" i="31" s="1"/>
  <c r="F246" i="31" l="1"/>
  <c r="C247" i="31" s="1"/>
  <c r="E247" i="31" l="1"/>
  <c r="D247" i="31" s="1"/>
  <c r="F247" i="31" l="1"/>
  <c r="C248" i="31" s="1"/>
  <c r="E248" i="31" l="1"/>
  <c r="D248" i="31" s="1"/>
  <c r="F248" i="31" l="1"/>
  <c r="C249" i="31" s="1"/>
  <c r="E249" i="31" l="1"/>
  <c r="D249" i="31" s="1"/>
  <c r="F249" i="31" l="1"/>
  <c r="C250" i="31" s="1"/>
  <c r="E250" i="31" l="1"/>
  <c r="D250" i="31" s="1"/>
  <c r="F250" i="31" l="1"/>
  <c r="C251" i="31" s="1"/>
  <c r="E251" i="31" l="1"/>
  <c r="D251" i="31" s="1"/>
  <c r="F251" i="31" l="1"/>
  <c r="C252" i="31" s="1"/>
  <c r="E252" i="31" l="1"/>
  <c r="D252" i="31" s="1"/>
  <c r="F252" i="31" l="1"/>
  <c r="C253" i="31" s="1"/>
  <c r="E253" i="31" l="1"/>
  <c r="D253" i="31" s="1"/>
  <c r="F253" i="31" l="1"/>
  <c r="C254" i="31" s="1"/>
  <c r="E254" i="31" l="1"/>
  <c r="D254" i="31" s="1"/>
  <c r="F254" i="31" l="1"/>
  <c r="C255" i="31" s="1"/>
  <c r="E255" i="31" l="1"/>
  <c r="D255" i="31" s="1"/>
  <c r="F255" i="31" l="1"/>
  <c r="C256" i="31" s="1"/>
  <c r="E256" i="31" l="1"/>
  <c r="D256" i="31" l="1"/>
  <c r="F256" i="31" s="1"/>
  <c r="C257" i="31" s="1"/>
  <c r="E257" i="31" l="1"/>
  <c r="D257" i="31" s="1"/>
  <c r="F257" i="31" l="1"/>
  <c r="C258" i="31" s="1"/>
  <c r="E258" i="31" l="1"/>
  <c r="D258" i="31" s="1"/>
  <c r="F258" i="31" l="1"/>
  <c r="C259" i="31" s="1"/>
  <c r="E259" i="31" l="1"/>
  <c r="D259" i="31" s="1"/>
  <c r="F259" i="31" l="1"/>
  <c r="C260" i="31" s="1"/>
  <c r="E260" i="31" l="1"/>
  <c r="D260" i="31" s="1"/>
  <c r="F260" i="31" l="1"/>
  <c r="C261" i="31" s="1"/>
  <c r="E261" i="31" l="1"/>
  <c r="D261" i="31" s="1"/>
  <c r="F261" i="31" l="1"/>
  <c r="C262" i="31" s="1"/>
  <c r="E262" i="31" l="1"/>
  <c r="D262" i="31" s="1"/>
  <c r="F262" i="31" l="1"/>
  <c r="C263" i="31" s="1"/>
  <c r="E263" i="31" l="1"/>
  <c r="D263" i="31" s="1"/>
  <c r="F263" i="31" l="1"/>
  <c r="C264" i="31" s="1"/>
  <c r="E264" i="31" l="1"/>
  <c r="D264" i="31" s="1"/>
  <c r="F264" i="31" l="1"/>
  <c r="C265" i="31" s="1"/>
  <c r="E265" i="31" l="1"/>
  <c r="D265" i="31" s="1"/>
  <c r="F265" i="31" l="1"/>
  <c r="C266" i="31" s="1"/>
  <c r="E266" i="31" l="1"/>
  <c r="D266" i="31" s="1"/>
  <c r="F266" i="31" l="1"/>
  <c r="C267" i="31" s="1"/>
  <c r="E267" i="31" l="1"/>
  <c r="D267" i="31" s="1"/>
  <c r="F267" i="31" l="1"/>
  <c r="C268" i="31" s="1"/>
  <c r="E268" i="31" l="1"/>
  <c r="D268" i="31" s="1"/>
  <c r="F268" i="31" l="1"/>
  <c r="C269" i="31" s="1"/>
  <c r="E269" i="31" l="1"/>
  <c r="D269" i="31" s="1"/>
  <c r="F269" i="31" l="1"/>
  <c r="C270" i="31" s="1"/>
  <c r="E270" i="31" l="1"/>
  <c r="D270" i="31" s="1"/>
  <c r="F270" i="31" l="1"/>
  <c r="C271" i="31" s="1"/>
  <c r="E271" i="31" l="1"/>
  <c r="D271" i="31" s="1"/>
  <c r="F271" i="31" l="1"/>
  <c r="C272" i="31" s="1"/>
  <c r="E272" i="31" l="1"/>
  <c r="D272" i="31" s="1"/>
  <c r="F272" i="31" l="1"/>
  <c r="C273" i="31" s="1"/>
  <c r="E273" i="31" l="1"/>
  <c r="D273" i="31" s="1"/>
  <c r="F273" i="31" l="1"/>
  <c r="C274" i="31" s="1"/>
  <c r="E274" i="31" l="1"/>
  <c r="D274" i="31" s="1"/>
  <c r="F274" i="31" l="1"/>
  <c r="C275" i="31" s="1"/>
  <c r="E275" i="31" l="1"/>
  <c r="D275" i="31" s="1"/>
  <c r="F275" i="31" l="1"/>
  <c r="C276" i="31" s="1"/>
  <c r="E276" i="31" l="1"/>
  <c r="D276" i="31" s="1"/>
  <c r="F276" i="31" l="1"/>
  <c r="C277" i="31" s="1"/>
  <c r="E277" i="31" l="1"/>
  <c r="D277" i="31" s="1"/>
  <c r="F277" i="31" l="1"/>
  <c r="C278" i="31" s="1"/>
  <c r="E278" i="31" l="1"/>
  <c r="D278" i="31" s="1"/>
  <c r="F278" i="31" l="1"/>
  <c r="C279" i="31" s="1"/>
  <c r="E279" i="31" l="1"/>
  <c r="D279" i="31" s="1"/>
  <c r="F279" i="31" l="1"/>
  <c r="C280" i="31" s="1"/>
  <c r="E280" i="31" l="1"/>
  <c r="D280" i="31" s="1"/>
  <c r="F280" i="31" l="1"/>
  <c r="C281" i="31" s="1"/>
  <c r="E281" i="31" l="1"/>
  <c r="D281" i="31" s="1"/>
  <c r="F281" i="31" l="1"/>
  <c r="C282" i="31" s="1"/>
  <c r="E282" i="31" l="1"/>
  <c r="D282" i="31" s="1"/>
  <c r="F282" i="31" l="1"/>
  <c r="C283" i="31" s="1"/>
  <c r="E283" i="31" l="1"/>
  <c r="D283" i="31" s="1"/>
  <c r="F283" i="31" l="1"/>
  <c r="C284" i="31" s="1"/>
  <c r="E284" i="31" l="1"/>
  <c r="D284" i="31" s="1"/>
  <c r="F284" i="31" l="1"/>
  <c r="C285" i="31" s="1"/>
  <c r="E285" i="31" l="1"/>
  <c r="D285" i="31" s="1"/>
  <c r="F285" i="31" l="1"/>
  <c r="C286" i="31" s="1"/>
  <c r="E286" i="31" l="1"/>
  <c r="D286" i="31" s="1"/>
  <c r="F286" i="31" l="1"/>
  <c r="C287" i="31" s="1"/>
  <c r="E287" i="31" l="1"/>
  <c r="D287" i="31" s="1"/>
  <c r="F287" i="31" l="1"/>
  <c r="C288" i="31" s="1"/>
  <c r="E288" i="31" l="1"/>
  <c r="D288" i="31" s="1"/>
  <c r="F288" i="31" l="1"/>
  <c r="C289" i="31" s="1"/>
  <c r="E289" i="31" l="1"/>
  <c r="D289" i="31" l="1"/>
  <c r="F289" i="31" s="1"/>
  <c r="C290" i="31" s="1"/>
  <c r="E290" i="31" l="1"/>
  <c r="D290" i="31" s="1"/>
  <c r="F290" i="31" l="1"/>
  <c r="C291" i="31" s="1"/>
  <c r="E291" i="31" l="1"/>
  <c r="D291" i="31" l="1"/>
  <c r="F291" i="31" s="1"/>
  <c r="C292" i="31" s="1"/>
  <c r="E292" i="31" l="1"/>
  <c r="D292" i="31" s="1"/>
  <c r="F292" i="31" l="1"/>
  <c r="C293" i="31" s="1"/>
  <c r="E293" i="31" l="1"/>
  <c r="D293" i="31" s="1"/>
  <c r="F293" i="31" l="1"/>
  <c r="C294" i="31" s="1"/>
  <c r="E294" i="31" l="1"/>
  <c r="D294" i="31" s="1"/>
  <c r="F294" i="31" l="1"/>
  <c r="C295" i="31" s="1"/>
  <c r="E295" i="31" l="1"/>
  <c r="D295" i="31" s="1"/>
  <c r="F295" i="31" l="1"/>
  <c r="C296" i="31" s="1"/>
  <c r="E296" i="31" l="1"/>
  <c r="D296" i="31" s="1"/>
  <c r="F296" i="31" l="1"/>
  <c r="C297" i="31" s="1"/>
  <c r="E297" i="31" l="1"/>
  <c r="D297" i="31" s="1"/>
  <c r="F297" i="31" l="1"/>
  <c r="C298" i="31" s="1"/>
  <c r="E298" i="31" l="1"/>
  <c r="D298" i="31" s="1"/>
  <c r="F298" i="31" l="1"/>
  <c r="C299" i="31" s="1"/>
  <c r="E299" i="31" l="1"/>
  <c r="D299" i="31" s="1"/>
  <c r="F299" i="31" l="1"/>
  <c r="C300" i="31" s="1"/>
  <c r="E300" i="31" l="1"/>
  <c r="D300" i="31" s="1"/>
  <c r="F300" i="31" l="1"/>
  <c r="C301" i="31" s="1"/>
  <c r="E301" i="31" l="1"/>
  <c r="D301" i="31" s="1"/>
  <c r="F301" i="31" l="1"/>
  <c r="C302" i="31" s="1"/>
  <c r="E302" i="31" l="1"/>
  <c r="D302" i="31" s="1"/>
  <c r="F302" i="31" l="1"/>
  <c r="C303" i="31" s="1"/>
  <c r="E303" i="31" l="1"/>
  <c r="D303" i="31" s="1"/>
  <c r="F303" i="31" l="1"/>
  <c r="C304" i="31" s="1"/>
  <c r="E304" i="31" l="1"/>
  <c r="D304" i="31" s="1"/>
  <c r="F304" i="31" l="1"/>
  <c r="C305" i="31" s="1"/>
  <c r="E305" i="31" l="1"/>
  <c r="D305" i="31" s="1"/>
  <c r="F305" i="31" l="1"/>
  <c r="C306" i="31" s="1"/>
  <c r="E306" i="31" l="1"/>
  <c r="D306" i="31" s="1"/>
  <c r="F306" i="31" l="1"/>
  <c r="C307" i="31" s="1"/>
  <c r="E307" i="31" l="1"/>
  <c r="D307" i="31" s="1"/>
  <c r="F307" i="31" l="1"/>
  <c r="C308" i="31" s="1"/>
  <c r="E308" i="31" l="1"/>
  <c r="D308" i="31" s="1"/>
  <c r="F308" i="31" l="1"/>
  <c r="C309" i="31" s="1"/>
  <c r="E309" i="31" l="1"/>
  <c r="D309" i="31" s="1"/>
  <c r="F309" i="31" l="1"/>
  <c r="C310" i="31" s="1"/>
  <c r="E310" i="31" l="1"/>
  <c r="D310" i="31" s="1"/>
  <c r="F310" i="31" l="1"/>
  <c r="C311" i="31" s="1"/>
  <c r="E311" i="31" l="1"/>
  <c r="D311" i="31" s="1"/>
  <c r="F311" i="31" l="1"/>
  <c r="C312" i="31" s="1"/>
  <c r="E312" i="31" l="1"/>
  <c r="D312" i="31" s="1"/>
  <c r="F312" i="31" l="1"/>
  <c r="C313" i="31" s="1"/>
  <c r="E313" i="31" l="1"/>
  <c r="D313" i="31" s="1"/>
  <c r="F313" i="31" l="1"/>
  <c r="C314" i="31" s="1"/>
  <c r="E314" i="31" l="1"/>
  <c r="D314" i="31" s="1"/>
  <c r="F314" i="31" l="1"/>
  <c r="C315" i="31" s="1"/>
  <c r="E315" i="31" l="1"/>
  <c r="D315" i="31" s="1"/>
  <c r="F315" i="31" l="1"/>
  <c r="C316" i="31" s="1"/>
  <c r="E316" i="31" l="1"/>
  <c r="D316" i="31" s="1"/>
  <c r="F316" i="31" l="1"/>
  <c r="C317" i="31" s="1"/>
  <c r="E317" i="31" l="1"/>
  <c r="D317" i="31" s="1"/>
  <c r="F317" i="31" l="1"/>
  <c r="C318" i="31" s="1"/>
  <c r="E318" i="31" l="1"/>
  <c r="D318" i="31" s="1"/>
  <c r="F318" i="31" l="1"/>
  <c r="C319" i="31" s="1"/>
  <c r="E319" i="31" l="1"/>
  <c r="D319" i="31" s="1"/>
  <c r="F319" i="31" l="1"/>
  <c r="C320" i="31" s="1"/>
  <c r="E320" i="31" l="1"/>
  <c r="D320" i="31" s="1"/>
  <c r="F320" i="31" l="1"/>
  <c r="C321" i="31" s="1"/>
  <c r="E321" i="31" l="1"/>
  <c r="D321" i="31" s="1"/>
  <c r="F321" i="31" l="1"/>
  <c r="C322" i="31" s="1"/>
  <c r="E322" i="31" l="1"/>
  <c r="D322" i="31" s="1"/>
  <c r="F322" i="31" l="1"/>
  <c r="C323" i="31" s="1"/>
  <c r="E323" i="31" l="1"/>
  <c r="D323" i="31" s="1"/>
  <c r="F323" i="31" l="1"/>
  <c r="C324" i="31" s="1"/>
  <c r="E324" i="31" l="1"/>
  <c r="D324" i="31" s="1"/>
  <c r="F324" i="31" l="1"/>
  <c r="C325" i="31" s="1"/>
  <c r="E325" i="31" l="1"/>
  <c r="D325" i="31" s="1"/>
  <c r="F325" i="31" l="1"/>
  <c r="C326" i="31" s="1"/>
  <c r="E326" i="31" l="1"/>
  <c r="D326" i="31" s="1"/>
  <c r="F326" i="31" l="1"/>
  <c r="C327" i="31" s="1"/>
  <c r="E327" i="31" l="1"/>
  <c r="D327" i="31" s="1"/>
  <c r="F327" i="31" l="1"/>
  <c r="C328" i="31" s="1"/>
  <c r="E328" i="31" l="1"/>
  <c r="D328" i="31" s="1"/>
  <c r="F328" i="31" l="1"/>
  <c r="C329" i="31" s="1"/>
  <c r="E329" i="31" l="1"/>
  <c r="D329" i="31" s="1"/>
  <c r="F329" i="31" l="1"/>
  <c r="C330" i="31" s="1"/>
  <c r="E330" i="31" l="1"/>
  <c r="D330" i="31" s="1"/>
  <c r="F330" i="31" l="1"/>
  <c r="C331" i="31" s="1"/>
  <c r="E331" i="31" l="1"/>
  <c r="D331" i="31" s="1"/>
  <c r="F331" i="31" l="1"/>
  <c r="C332" i="31" s="1"/>
  <c r="E332" i="31" l="1"/>
  <c r="D332" i="31" s="1"/>
  <c r="F332" i="31" l="1"/>
  <c r="C333" i="31" s="1"/>
  <c r="E333" i="31" l="1"/>
  <c r="D333" i="31" s="1"/>
  <c r="F333" i="31" l="1"/>
  <c r="C334" i="31" s="1"/>
  <c r="E334" i="31" l="1"/>
  <c r="D334" i="31" s="1"/>
  <c r="F334" i="31" l="1"/>
  <c r="C335" i="31" s="1"/>
  <c r="E335" i="31" l="1"/>
  <c r="D335" i="31" s="1"/>
  <c r="F335" i="31" l="1"/>
  <c r="C336" i="31" s="1"/>
  <c r="E336" i="31" l="1"/>
  <c r="D336" i="31" s="1"/>
  <c r="F336" i="31" l="1"/>
  <c r="C337" i="31" s="1"/>
  <c r="E337" i="31" l="1"/>
  <c r="D337" i="31" s="1"/>
  <c r="F337" i="31" l="1"/>
  <c r="C338" i="31" s="1"/>
  <c r="E338" i="31" l="1"/>
  <c r="D338" i="31" s="1"/>
  <c r="F338" i="31" l="1"/>
  <c r="C339" i="31" s="1"/>
  <c r="E339" i="31" l="1"/>
  <c r="D339" i="31" s="1"/>
  <c r="F339" i="31" l="1"/>
  <c r="C340" i="31" s="1"/>
  <c r="E340" i="31" l="1"/>
  <c r="D340" i="31" s="1"/>
  <c r="F340" i="31" l="1"/>
  <c r="C341" i="31" s="1"/>
  <c r="E341" i="31" l="1"/>
  <c r="D341" i="31" s="1"/>
  <c r="F341" i="31" l="1"/>
  <c r="C342" i="31" s="1"/>
  <c r="E342" i="31" l="1"/>
  <c r="D342" i="31" s="1"/>
  <c r="F342" i="31" l="1"/>
  <c r="C343" i="31" s="1"/>
  <c r="E343" i="31" l="1"/>
  <c r="D343" i="31" s="1"/>
  <c r="F343" i="31" l="1"/>
  <c r="C344" i="31" s="1"/>
  <c r="E344" i="31" l="1"/>
  <c r="D344" i="31" s="1"/>
  <c r="F344" i="31" l="1"/>
  <c r="C345" i="31" s="1"/>
  <c r="E345" i="31" l="1"/>
  <c r="D345" i="31" s="1"/>
  <c r="F345" i="31" l="1"/>
  <c r="C346" i="31" s="1"/>
  <c r="E346" i="31" l="1"/>
  <c r="D346" i="31" s="1"/>
  <c r="F346" i="31" l="1"/>
  <c r="C347" i="31" s="1"/>
  <c r="E347" i="31" l="1"/>
  <c r="D347" i="31" s="1"/>
  <c r="F347" i="31" l="1"/>
  <c r="C348" i="31" s="1"/>
  <c r="E348" i="31" l="1"/>
  <c r="D348" i="31" s="1"/>
  <c r="F348" i="31" l="1"/>
  <c r="C349" i="31" s="1"/>
  <c r="E349" i="31" l="1"/>
  <c r="D349" i="31" s="1"/>
  <c r="F349" i="31" l="1"/>
  <c r="C350" i="31" s="1"/>
  <c r="E350" i="31" l="1"/>
  <c r="D350" i="31" s="1"/>
  <c r="F350" i="31" l="1"/>
  <c r="C351" i="31" s="1"/>
  <c r="E351" i="31" l="1"/>
  <c r="D351" i="31" s="1"/>
  <c r="F351" i="31" l="1"/>
  <c r="C352" i="31" s="1"/>
  <c r="E352" i="31" l="1"/>
  <c r="D352" i="31" s="1"/>
  <c r="F352" i="31" l="1"/>
  <c r="C353" i="31" s="1"/>
  <c r="E353" i="31" l="1"/>
  <c r="D353" i="31" s="1"/>
  <c r="F353" i="31" l="1"/>
  <c r="C354" i="31" s="1"/>
  <c r="E354" i="31" l="1"/>
  <c r="D354" i="31" s="1"/>
  <c r="F354" i="31" l="1"/>
  <c r="C355" i="31" s="1"/>
  <c r="E355" i="31" l="1"/>
  <c r="D355" i="31" s="1"/>
  <c r="F355" i="31" l="1"/>
  <c r="C356" i="31" s="1"/>
  <c r="E356" i="31" l="1"/>
  <c r="D356" i="31" s="1"/>
  <c r="F356" i="31" l="1"/>
  <c r="C357" i="31" s="1"/>
  <c r="E357" i="31" l="1"/>
  <c r="D357" i="31" s="1"/>
  <c r="F357" i="31" l="1"/>
  <c r="C358" i="31" s="1"/>
  <c r="E358" i="31" l="1"/>
  <c r="D358" i="31" s="1"/>
  <c r="F358" i="31" l="1"/>
  <c r="C359" i="31" s="1"/>
  <c r="E359" i="31" l="1"/>
  <c r="D359" i="31" s="1"/>
  <c r="F359" i="31" l="1"/>
  <c r="C360" i="31" s="1"/>
  <c r="E360" i="31" l="1"/>
  <c r="D360" i="31" s="1"/>
  <c r="F360" i="31" l="1"/>
  <c r="C361" i="31" s="1"/>
  <c r="E361" i="31" l="1"/>
  <c r="D361" i="31" s="1"/>
  <c r="F361" i="31" l="1"/>
  <c r="C362" i="31" s="1"/>
  <c r="E362" i="31" l="1"/>
  <c r="D362" i="31" s="1"/>
  <c r="F362" i="31" l="1"/>
  <c r="C363" i="31" s="1"/>
  <c r="E363" i="31" l="1"/>
  <c r="D363" i="31" s="1"/>
  <c r="F363" i="31" l="1"/>
  <c r="C364" i="31" s="1"/>
  <c r="E364" i="31" l="1"/>
  <c r="D364" i="31" s="1"/>
  <c r="F364" i="31" l="1"/>
  <c r="C365" i="31" s="1"/>
  <c r="E365" i="31" l="1"/>
  <c r="D365" i="31" s="1"/>
  <c r="F365" i="31" l="1"/>
  <c r="C366" i="31" s="1"/>
  <c r="E366" i="31" l="1"/>
  <c r="D366" i="31" s="1"/>
  <c r="F366" i="31" l="1"/>
  <c r="C367" i="31" s="1"/>
  <c r="E367" i="31" l="1"/>
  <c r="D367" i="31" s="1"/>
  <c r="F367" i="31" l="1"/>
  <c r="C368" i="31" s="1"/>
  <c r="E368" i="31" l="1"/>
  <c r="D368" i="31" s="1"/>
  <c r="F368" i="31" l="1"/>
  <c r="C369" i="31" s="1"/>
  <c r="E369" i="31" l="1"/>
  <c r="D369" i="31" s="1"/>
  <c r="F369" i="31" l="1"/>
  <c r="C370" i="31" s="1"/>
  <c r="E370" i="31" l="1"/>
  <c r="D370" i="31" s="1"/>
  <c r="F370" i="31" l="1"/>
  <c r="C371" i="31" s="1"/>
  <c r="E371" i="31" l="1"/>
  <c r="D371" i="31" s="1"/>
  <c r="F371" i="31" l="1"/>
  <c r="C372" i="31" s="1"/>
  <c r="E372" i="31" l="1"/>
  <c r="D372" i="31" s="1"/>
  <c r="F372" i="31" l="1"/>
  <c r="C373" i="31" s="1"/>
  <c r="E373" i="31" l="1"/>
  <c r="D373" i="31" s="1"/>
  <c r="F373" i="31" l="1"/>
  <c r="C374" i="31" s="1"/>
  <c r="E374" i="31" l="1"/>
  <c r="D374" i="31" s="1"/>
  <c r="F374" i="31" l="1"/>
  <c r="C375" i="31" s="1"/>
  <c r="E375" i="31" l="1"/>
  <c r="D375" i="31" s="1"/>
  <c r="F375" i="31" l="1"/>
  <c r="C376" i="31" s="1"/>
  <c r="E376" i="31" l="1"/>
  <c r="D376" i="31" s="1"/>
  <c r="F376" i="31" l="1"/>
  <c r="C377" i="31" s="1"/>
  <c r="E377" i="31" l="1"/>
  <c r="D377" i="31" s="1"/>
  <c r="F377" i="31" l="1"/>
  <c r="C378" i="31" s="1"/>
  <c r="E378" i="31" l="1"/>
  <c r="D378" i="31" s="1"/>
  <c r="F378" i="31" l="1"/>
  <c r="C379" i="31" s="1"/>
  <c r="E379" i="31" l="1"/>
  <c r="D379" i="31" s="1"/>
  <c r="F379" i="31" l="1"/>
  <c r="C380" i="31" s="1"/>
  <c r="E380" i="31" l="1"/>
  <c r="D380" i="31" s="1"/>
  <c r="F380" i="31" l="1"/>
  <c r="C381" i="31" s="1"/>
  <c r="E381" i="31" l="1"/>
  <c r="D381" i="31" s="1"/>
  <c r="F381" i="31" l="1"/>
  <c r="C382" i="31" s="1"/>
  <c r="E382" i="31" l="1"/>
  <c r="D382" i="31" s="1"/>
  <c r="F382" i="31" l="1"/>
  <c r="C383" i="31" s="1"/>
  <c r="E383" i="31" l="1"/>
  <c r="D383" i="31" s="1"/>
  <c r="F383" i="31" l="1"/>
  <c r="C384" i="31" s="1"/>
  <c r="E384" i="31" l="1"/>
  <c r="D384" i="31" s="1"/>
  <c r="F384" i="31" l="1"/>
  <c r="C385" i="31" s="1"/>
  <c r="E385" i="31" l="1"/>
  <c r="D385" i="31" s="1"/>
  <c r="F385" i="31" l="1"/>
  <c r="C386" i="31" s="1"/>
  <c r="E386" i="31" l="1"/>
  <c r="D386" i="31" s="1"/>
  <c r="F386" i="31" l="1"/>
  <c r="C387" i="31" s="1"/>
  <c r="E387" i="31" l="1"/>
  <c r="D387" i="31" s="1"/>
  <c r="F387" i="31" l="1"/>
  <c r="C388" i="31" s="1"/>
  <c r="E388" i="31" l="1"/>
  <c r="D388" i="31" s="1"/>
  <c r="F388" i="31" l="1"/>
  <c r="C389" i="31" s="1"/>
  <c r="E389" i="31" l="1"/>
  <c r="D389" i="31" s="1"/>
  <c r="F389" i="31" l="1"/>
  <c r="C390" i="31" s="1"/>
  <c r="E390" i="31" l="1"/>
  <c r="D390" i="31" s="1"/>
  <c r="F390" i="31" l="1"/>
  <c r="C391" i="31" s="1"/>
  <c r="E391" i="31" l="1"/>
  <c r="D391" i="31" s="1"/>
  <c r="F391" i="31" l="1"/>
  <c r="C392" i="31" s="1"/>
  <c r="E392" i="31" l="1"/>
  <c r="D392" i="31" s="1"/>
  <c r="F392" i="31" l="1"/>
  <c r="C393" i="31" s="1"/>
  <c r="E393" i="31" l="1"/>
  <c r="D393" i="31" l="1"/>
  <c r="F393" i="31" s="1"/>
</calcChain>
</file>

<file path=xl/sharedStrings.xml><?xml version="1.0" encoding="utf-8"?>
<sst xmlns="http://schemas.openxmlformats.org/spreadsheetml/2006/main" count="120" uniqueCount="62">
  <si>
    <t>Real Estate Analysis</t>
  </si>
  <si>
    <t>Purchase Amont</t>
  </si>
  <si>
    <t>% Down Payment</t>
  </si>
  <si>
    <t>Down Payment Amount</t>
  </si>
  <si>
    <t>Loan Amount</t>
  </si>
  <si>
    <t>Interest Rate</t>
  </si>
  <si>
    <t>Loan Payment</t>
  </si>
  <si>
    <t>Years</t>
  </si>
  <si>
    <t>Beginning balance</t>
  </si>
  <si>
    <t>Pricipal</t>
  </si>
  <si>
    <t>Interest</t>
  </si>
  <si>
    <t>Ending Balance</t>
  </si>
  <si>
    <t>Property Tax</t>
  </si>
  <si>
    <t>Property Tax Month</t>
  </si>
  <si>
    <t>Monthly Expense</t>
  </si>
  <si>
    <t>Insurance</t>
  </si>
  <si>
    <t>Utilities</t>
  </si>
  <si>
    <t>Total</t>
  </si>
  <si>
    <t>Expenses</t>
  </si>
  <si>
    <t>Principal</t>
  </si>
  <si>
    <t>Amortization Schedule</t>
  </si>
  <si>
    <t>Cash Flow</t>
  </si>
  <si>
    <t>Rent</t>
  </si>
  <si>
    <t>Total cash costs</t>
  </si>
  <si>
    <t>HOA</t>
  </si>
  <si>
    <t>Long term rental</t>
  </si>
  <si>
    <t>Months rented</t>
  </si>
  <si>
    <t>Monthly rent</t>
  </si>
  <si>
    <t>Annual Revenue</t>
  </si>
  <si>
    <t>Annual Cash Costs</t>
  </si>
  <si>
    <t>ROI</t>
  </si>
  <si>
    <t>Price/Rent Ratio</t>
  </si>
  <si>
    <t>Additional principal</t>
  </si>
  <si>
    <t>Cap Rate</t>
  </si>
  <si>
    <t>Prop Mgmt</t>
  </si>
  <si>
    <t>Lawn service</t>
  </si>
  <si>
    <t>5 year ROI</t>
  </si>
  <si>
    <t>Appreciation</t>
  </si>
  <si>
    <t>Principal paid</t>
  </si>
  <si>
    <t>Total 5 year ROI</t>
  </si>
  <si>
    <t>% Price increase  (total)</t>
  </si>
  <si>
    <t>Closing Costs (1%)</t>
  </si>
  <si>
    <t>Rehab budget</t>
  </si>
  <si>
    <t>Total Cashflow</t>
  </si>
  <si>
    <t>Monthly Cash Flow</t>
  </si>
  <si>
    <t>Total Profit</t>
  </si>
  <si>
    <t>Annual Cash Flow</t>
  </si>
  <si>
    <t>Annual Profit</t>
  </si>
  <si>
    <t>Annual Expense</t>
  </si>
  <si>
    <t>Total Initial Cost inc rehab</t>
  </si>
  <si>
    <t>This analysis is based on assumptions and the acutal returns could be higher or lower</t>
  </si>
  <si>
    <t>Rental Cashflow</t>
  </si>
  <si>
    <t>Repairs/Maint/Vacancy</t>
  </si>
  <si>
    <t>Property Address</t>
  </si>
  <si>
    <t>Tax savings from depreciation (25% tax rate)</t>
  </si>
  <si>
    <t>Total 5 Year gain</t>
  </si>
  <si>
    <t>Tax rate for savings</t>
  </si>
  <si>
    <t>Tax savings from depreciation</t>
  </si>
  <si>
    <t>Loan term in Years</t>
  </si>
  <si>
    <t>% Price increase (total)</t>
  </si>
  <si>
    <t>For any questions contact: Tom Manning  -  916.995.4931 -  tom@towerbridge.com</t>
  </si>
  <si>
    <t>123 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</si>
</sst>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44" fontId="0" fillId="0" borderId="0" xfId="0" applyNumberFormat="1"/>
    <xf numFmtId="166" fontId="0" fillId="0" borderId="0" xfId="2" applyNumberFormat="1" applyFont="1"/>
    <xf numFmtId="165" fontId="0" fillId="0" borderId="0" xfId="3" applyNumberFormat="1" applyFont="1" applyFill="1"/>
    <xf numFmtId="0" fontId="0" fillId="0" borderId="1" xfId="0" applyBorder="1"/>
    <xf numFmtId="165" fontId="1" fillId="0" borderId="0" xfId="3" applyNumberFormat="1" applyFont="1"/>
    <xf numFmtId="44" fontId="0" fillId="0" borderId="1" xfId="1" applyFont="1" applyBorder="1"/>
    <xf numFmtId="164" fontId="0" fillId="2" borderId="1" xfId="1" applyNumberFormat="1" applyFont="1" applyFill="1" applyBorder="1"/>
    <xf numFmtId="0" fontId="2" fillId="0" borderId="1" xfId="0" applyFont="1" applyBorder="1"/>
    <xf numFmtId="164" fontId="0" fillId="0" borderId="1" xfId="0" applyNumberFormat="1" applyBorder="1"/>
    <xf numFmtId="164" fontId="0" fillId="0" borderId="1" xfId="1" applyNumberFormat="1" applyFont="1" applyFill="1" applyBorder="1"/>
    <xf numFmtId="9" fontId="0" fillId="2" borderId="1" xfId="2" applyFont="1" applyFill="1" applyBorder="1"/>
    <xf numFmtId="44" fontId="0" fillId="0" borderId="1" xfId="0" applyNumberFormat="1" applyBorder="1"/>
    <xf numFmtId="164" fontId="0" fillId="0" borderId="1" xfId="1" applyNumberFormat="1" applyFont="1" applyBorder="1"/>
    <xf numFmtId="10" fontId="0" fillId="2" borderId="1" xfId="2" applyNumberFormat="1" applyFont="1" applyFill="1" applyBorder="1"/>
    <xf numFmtId="0" fontId="0" fillId="2" borderId="1" xfId="0" applyFill="1" applyBorder="1"/>
    <xf numFmtId="166" fontId="0" fillId="0" borderId="1" xfId="2" applyNumberFormat="1" applyFont="1" applyBorder="1"/>
    <xf numFmtId="6" fontId="0" fillId="0" borderId="1" xfId="0" applyNumberFormat="1" applyBorder="1"/>
    <xf numFmtId="165" fontId="0" fillId="0" borderId="1" xfId="3" applyNumberFormat="1" applyFont="1" applyFill="1" applyBorder="1"/>
    <xf numFmtId="6" fontId="0" fillId="0" borderId="1" xfId="1" applyNumberFormat="1" applyFont="1" applyBorder="1"/>
    <xf numFmtId="166" fontId="0" fillId="0" borderId="1" xfId="2" applyNumberFormat="1" applyFont="1" applyFill="1" applyBorder="1"/>
    <xf numFmtId="164" fontId="0" fillId="2" borderId="1" xfId="0" applyNumberFormat="1" applyFill="1" applyBorder="1"/>
    <xf numFmtId="1" fontId="0" fillId="0" borderId="1" xfId="0" applyNumberFormat="1" applyBorder="1"/>
    <xf numFmtId="167" fontId="0" fillId="2" borderId="1" xfId="3" applyNumberFormat="1" applyFont="1" applyFill="1" applyBorder="1"/>
    <xf numFmtId="166" fontId="0" fillId="2" borderId="1" xfId="2" applyNumberFormat="1" applyFont="1" applyFill="1" applyBorder="1"/>
    <xf numFmtId="0" fontId="0" fillId="3" borderId="0" xfId="0" applyFill="1"/>
    <xf numFmtId="44" fontId="0" fillId="3" borderId="0" xfId="1" applyFont="1" applyFill="1" applyBorder="1"/>
    <xf numFmtId="0" fontId="5" fillId="0" borderId="0" xfId="4"/>
    <xf numFmtId="0" fontId="2" fillId="0" borderId="0" xfId="0" applyFont="1"/>
    <xf numFmtId="0" fontId="4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 applyAlignment="1">
      <alignment horizontal="left" vertical="center"/>
    </xf>
    <xf numFmtId="164" fontId="2" fillId="0" borderId="1" xfId="1" applyNumberFormat="1" applyFont="1" applyBorder="1"/>
    <xf numFmtId="9" fontId="2" fillId="0" borderId="1" xfId="2" applyFont="1" applyBorder="1"/>
    <xf numFmtId="0" fontId="0" fillId="0" borderId="6" xfId="0" applyBorder="1"/>
    <xf numFmtId="0" fontId="4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164" fontId="0" fillId="0" borderId="7" xfId="1" applyNumberFormat="1" applyFont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324464</xdr:colOff>
      <xdr:row>0</xdr:row>
      <xdr:rowOff>34017</xdr:rowOff>
    </xdr:from>
    <xdr:to>
      <xdr:col>5</xdr:col>
      <xdr:colOff>857385</xdr:colOff>
      <xdr:row>0</xdr:row>
      <xdr:rowOff>412751</xdr:rowOff>
    </xdr:to>
    <xdr:pic>
      <xdr:nvPicPr>
        <xdr:cNvPr id="6" name="Picture 5" descr="A black and white sign&#10;&#10;Description automatically generated with low confidence">
          <a:extLst>
            <a:ext uri="{FF2B5EF4-FFF2-40B4-BE49-F238E27FC236}">
              <a16:creationId xmlns:a16="http://schemas.microsoft.com/office/drawing/2014/main" id="{D1F51C8A-780F-4AE4-9B86-402F7EE9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9402" y="34017"/>
          <a:ext cx="2001359" cy="378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324464</xdr:colOff>
      <xdr:row>0</xdr:row>
      <xdr:rowOff>34017</xdr:rowOff>
    </xdr:from>
    <xdr:to>
      <xdr:col>5</xdr:col>
      <xdr:colOff>857385</xdr:colOff>
      <xdr:row>0</xdr:row>
      <xdr:rowOff>412751</xdr:rowOff>
    </xdr:to>
    <xdr:pic>
      <xdr:nvPicPr>
        <xdr:cNvPr id="2" name="Picture 1" descr="A black and white sign&#10;&#10;Description automatically generated with low confidence">
          <a:extLst>
            <a:ext uri="{FF2B5EF4-FFF2-40B4-BE49-F238E27FC236}">
              <a16:creationId xmlns:a16="http://schemas.microsoft.com/office/drawing/2014/main" id="{FAEAD070-A410-49DA-B504-9E1BB8A8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814" y="34017"/>
          <a:ext cx="1999772" cy="378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6DBC-F51E-49FD-9EC2-D8CDE2457134}">
  <dimension ref="A1:O399"/>
  <sheetViews>
    <sheetView tabSelected="1" zoomScale="120" zoomScaleNormal="120" workbookViewId="0">
      <pane ySplit="1" topLeftCell="A2" activePane="bottomLeft" state="frozen"/>
      <selection pane="bottomLeft" activeCell="H34" sqref="H34"/>
    </sheetView>
  </sheetViews>
  <sheetFormatPr defaultRowHeight="15" x14ac:dyDescent="0.25"/>
  <cols>
    <col min="1" max="1" width="7.140625" customWidth="1"/>
    <col min="2" max="2" width="24.28515625" bestFit="1" customWidth="1"/>
    <col min="3" max="3" width="17.5703125" customWidth="1"/>
    <col min="4" max="4" width="9.7109375" customWidth="1"/>
    <col min="5" max="5" width="22" bestFit="1" customWidth="1"/>
    <col min="6" max="6" width="20.140625" style="1" bestFit="1" customWidth="1"/>
    <col min="7" max="7" width="9.7109375" customWidth="1"/>
    <col min="8" max="8" width="21.7109375" bestFit="1" customWidth="1"/>
    <col min="9" max="9" width="14" customWidth="1"/>
    <col min="10" max="10" width="9.7109375" customWidth="1"/>
    <col min="11" max="11" width="20.85546875" customWidth="1"/>
    <col min="12" max="12" width="15.42578125" customWidth="1"/>
    <col min="13" max="13" width="11.7109375" bestFit="1" customWidth="1"/>
    <col min="14" max="14" width="25.5703125" customWidth="1"/>
    <col min="15" max="15" width="14.42578125" style="6" bestFit="1" customWidth="1"/>
    <col min="16" max="16" width="13.5703125" customWidth="1"/>
  </cols>
  <sheetData>
    <row r="1" spans="1:15" ht="33" customHeight="1" x14ac:dyDescent="0.25">
      <c r="A1" s="38" t="s">
        <v>0</v>
      </c>
      <c r="B1" s="38"/>
      <c r="C1" s="38"/>
      <c r="D1" s="26"/>
      <c r="E1" s="26"/>
      <c r="F1" s="27"/>
      <c r="G1" s="39" t="s">
        <v>60</v>
      </c>
      <c r="H1" s="39"/>
      <c r="I1" s="39"/>
      <c r="J1" s="39"/>
      <c r="K1" s="39"/>
      <c r="L1" s="39"/>
    </row>
    <row r="2" spans="1:15" ht="15.75" customHeight="1" x14ac:dyDescent="0.25">
      <c r="A2" s="30"/>
      <c r="B2" s="5" t="s">
        <v>53</v>
      </c>
      <c r="C2" s="34"/>
      <c r="D2" s="32"/>
      <c r="E2" s="33"/>
      <c r="F2" s="27"/>
      <c r="G2" s="31"/>
      <c r="H2" s="31"/>
      <c r="I2" s="31"/>
      <c r="J2" s="31"/>
      <c r="K2" s="31"/>
      <c r="L2" s="31"/>
    </row>
    <row r="3" spans="1:15" ht="15.75" customHeight="1" x14ac:dyDescent="0.25">
      <c r="A3" s="5"/>
      <c r="B3" s="5"/>
      <c r="C3" s="5"/>
      <c r="D3" s="5"/>
      <c r="E3" s="5"/>
      <c r="F3" s="7"/>
      <c r="G3" s="5"/>
      <c r="H3" s="5"/>
      <c r="I3" s="5"/>
      <c r="J3" s="5"/>
      <c r="K3" s="5"/>
      <c r="L3" s="5"/>
      <c r="O3"/>
    </row>
    <row r="4" spans="1:15" ht="15.75" customHeight="1" x14ac:dyDescent="0.25">
      <c r="A4" s="5"/>
      <c r="B4" s="5" t="s">
        <v>1</v>
      </c>
      <c r="C4" s="8"/>
      <c r="D4" s="5"/>
      <c r="E4" s="9" t="s">
        <v>14</v>
      </c>
      <c r="F4" s="5"/>
      <c r="G4" s="5"/>
      <c r="H4" s="9" t="s">
        <v>25</v>
      </c>
      <c r="I4" s="5"/>
      <c r="J4" s="5"/>
      <c r="K4" s="9" t="s">
        <v>36</v>
      </c>
      <c r="L4" s="5"/>
      <c r="O4"/>
    </row>
    <row r="5" spans="1:15" ht="15.75" customHeight="1" x14ac:dyDescent="0.25">
      <c r="A5" s="5"/>
      <c r="B5" s="5"/>
      <c r="C5" s="5"/>
      <c r="D5" s="5"/>
      <c r="E5" s="5" t="s">
        <v>10</v>
      </c>
      <c r="F5" s="10">
        <f>E34</f>
        <v>0</v>
      </c>
      <c r="G5" s="5"/>
      <c r="H5" s="5" t="s">
        <v>27</v>
      </c>
      <c r="I5" s="11">
        <f>F21</f>
        <v>0</v>
      </c>
      <c r="J5" s="5"/>
      <c r="K5" s="5"/>
      <c r="L5" s="5"/>
      <c r="O5"/>
    </row>
    <row r="6" spans="1:15" x14ac:dyDescent="0.25">
      <c r="A6" s="5"/>
      <c r="B6" s="5" t="s">
        <v>2</v>
      </c>
      <c r="C6" s="15"/>
      <c r="D6" s="5"/>
      <c r="E6" s="5" t="s">
        <v>12</v>
      </c>
      <c r="F6" s="10">
        <f>C24</f>
        <v>0</v>
      </c>
      <c r="G6" s="13"/>
      <c r="H6" s="5"/>
      <c r="I6" s="5"/>
      <c r="J6" s="5"/>
      <c r="K6" s="5" t="s">
        <v>59</v>
      </c>
      <c r="L6" s="12"/>
      <c r="O6"/>
    </row>
    <row r="7" spans="1:15" x14ac:dyDescent="0.25">
      <c r="A7" s="5"/>
      <c r="B7" s="5"/>
      <c r="C7" s="5"/>
      <c r="D7" s="5"/>
      <c r="E7" s="5" t="s">
        <v>15</v>
      </c>
      <c r="F7" s="8"/>
      <c r="G7" s="5"/>
      <c r="H7" s="5" t="s">
        <v>28</v>
      </c>
      <c r="I7" s="11">
        <f>I5*F25</f>
        <v>0</v>
      </c>
      <c r="J7" s="5"/>
      <c r="K7" s="5" t="s">
        <v>37</v>
      </c>
      <c r="L7" s="14">
        <f>L6*(C4+C12)</f>
        <v>0</v>
      </c>
      <c r="O7"/>
    </row>
    <row r="8" spans="1:15" x14ac:dyDescent="0.25">
      <c r="A8" s="5"/>
      <c r="B8" s="5" t="s">
        <v>5</v>
      </c>
      <c r="C8" s="15"/>
      <c r="D8" s="5"/>
      <c r="E8" s="5" t="s">
        <v>16</v>
      </c>
      <c r="F8" s="8"/>
      <c r="G8" s="5"/>
      <c r="H8" s="5" t="s">
        <v>48</v>
      </c>
      <c r="I8" s="18">
        <f>F13*12*-1</f>
        <v>0</v>
      </c>
      <c r="J8" s="5"/>
      <c r="K8" s="5" t="s">
        <v>38</v>
      </c>
      <c r="L8" s="14">
        <f>SUM(D34:D93)</f>
        <v>0</v>
      </c>
      <c r="O8"/>
    </row>
    <row r="9" spans="1:15" x14ac:dyDescent="0.25">
      <c r="A9" s="5"/>
      <c r="B9" s="5"/>
      <c r="C9" s="5"/>
      <c r="D9" s="5"/>
      <c r="E9" s="5" t="s">
        <v>52</v>
      </c>
      <c r="F9" s="8"/>
      <c r="G9" s="5"/>
      <c r="H9" s="5" t="s">
        <v>47</v>
      </c>
      <c r="I9" s="10">
        <f>I7+I8</f>
        <v>0</v>
      </c>
      <c r="J9" s="5"/>
      <c r="K9" s="5" t="s">
        <v>51</v>
      </c>
      <c r="L9" s="14">
        <f>I13*5</f>
        <v>0</v>
      </c>
      <c r="O9"/>
    </row>
    <row r="10" spans="1:15" ht="15" customHeight="1" x14ac:dyDescent="0.25">
      <c r="A10" s="5"/>
      <c r="B10" s="5" t="s">
        <v>58</v>
      </c>
      <c r="C10" s="16"/>
      <c r="D10" s="5"/>
      <c r="E10" s="5" t="s">
        <v>35</v>
      </c>
      <c r="F10" s="8"/>
      <c r="G10" s="5"/>
      <c r="H10" s="5"/>
      <c r="I10" s="5"/>
      <c r="J10" s="5"/>
      <c r="K10" s="37" t="s">
        <v>56</v>
      </c>
      <c r="L10" s="12"/>
      <c r="O10"/>
    </row>
    <row r="11" spans="1:15" ht="15" customHeight="1" x14ac:dyDescent="0.25">
      <c r="A11" s="5"/>
      <c r="B11" s="5"/>
      <c r="C11" s="5"/>
      <c r="D11" s="5"/>
      <c r="E11" s="5" t="s">
        <v>24</v>
      </c>
      <c r="F11" s="8"/>
      <c r="G11" s="5"/>
      <c r="H11" s="9" t="s">
        <v>21</v>
      </c>
      <c r="I11" s="5"/>
      <c r="J11" s="5"/>
      <c r="K11" s="41" t="s">
        <v>57</v>
      </c>
      <c r="L11" s="43">
        <f>((C4*0.8)/27.5)*L10*5</f>
        <v>0</v>
      </c>
      <c r="O11"/>
    </row>
    <row r="12" spans="1:15" x14ac:dyDescent="0.25">
      <c r="A12" s="5"/>
      <c r="B12" s="5" t="s">
        <v>42</v>
      </c>
      <c r="C12" s="8"/>
      <c r="D12" s="5"/>
      <c r="E12" s="5" t="s">
        <v>34</v>
      </c>
      <c r="F12" s="8"/>
      <c r="G12" s="5"/>
      <c r="H12" s="5" t="s">
        <v>29</v>
      </c>
      <c r="I12" s="7">
        <f>F19*12</f>
        <v>0</v>
      </c>
      <c r="J12" s="5"/>
      <c r="K12" s="42"/>
      <c r="L12" s="44"/>
      <c r="O12"/>
    </row>
    <row r="13" spans="1:15" x14ac:dyDescent="0.25">
      <c r="A13" s="5"/>
      <c r="B13" s="5"/>
      <c r="C13" s="5"/>
      <c r="D13" s="5"/>
      <c r="E13" s="5" t="s">
        <v>17</v>
      </c>
      <c r="F13" s="10">
        <f>SUM(F5:F12)</f>
        <v>0</v>
      </c>
      <c r="G13" s="5"/>
      <c r="H13" s="5" t="s">
        <v>46</v>
      </c>
      <c r="I13" s="7">
        <f>I7+I12</f>
        <v>0</v>
      </c>
      <c r="J13" s="5"/>
      <c r="K13" s="5"/>
      <c r="L13" s="5"/>
      <c r="O13"/>
    </row>
    <row r="14" spans="1:15" x14ac:dyDescent="0.25">
      <c r="A14" s="5"/>
      <c r="B14" s="5"/>
      <c r="C14" s="5"/>
      <c r="D14" s="5"/>
      <c r="E14" s="5"/>
      <c r="F14" s="5"/>
      <c r="G14" s="5"/>
      <c r="H14" s="5" t="s">
        <v>30</v>
      </c>
      <c r="I14" s="17">
        <f>IFERROR(I13/C17,0)</f>
        <v>0</v>
      </c>
      <c r="J14" s="5"/>
      <c r="K14" s="9" t="s">
        <v>55</v>
      </c>
      <c r="L14" s="35">
        <f>SUM(L7:L11)</f>
        <v>0</v>
      </c>
      <c r="O14"/>
    </row>
    <row r="15" spans="1:15" x14ac:dyDescent="0.25">
      <c r="A15" s="5"/>
      <c r="B15" s="5" t="s">
        <v>3</v>
      </c>
      <c r="C15" s="10">
        <f>C4*C6</f>
        <v>0</v>
      </c>
      <c r="D15" s="5"/>
      <c r="E15" s="5"/>
      <c r="F15" s="5"/>
      <c r="G15" s="5"/>
      <c r="H15" s="5" t="s">
        <v>33</v>
      </c>
      <c r="I15" s="17">
        <f>IFERROR(((F21-SUM(F6:F12))*12)/(C4+C12+C16),0)</f>
        <v>0</v>
      </c>
      <c r="J15" s="5"/>
      <c r="K15" s="9" t="s">
        <v>39</v>
      </c>
      <c r="L15" s="36">
        <f>IFERROR(L14/C17,0)</f>
        <v>0</v>
      </c>
      <c r="O15"/>
    </row>
    <row r="16" spans="1:15" x14ac:dyDescent="0.25">
      <c r="A16" s="5"/>
      <c r="B16" s="5" t="s">
        <v>41</v>
      </c>
      <c r="C16" s="10">
        <f>C4*0.01</f>
        <v>0</v>
      </c>
      <c r="D16" s="5"/>
      <c r="E16" s="9" t="s">
        <v>44</v>
      </c>
      <c r="F16" s="5"/>
      <c r="G16" s="5"/>
      <c r="H16" s="5"/>
      <c r="I16" s="5"/>
      <c r="J16" s="5"/>
      <c r="K16" s="5"/>
      <c r="L16" s="5"/>
      <c r="O16"/>
    </row>
    <row r="17" spans="1:15" x14ac:dyDescent="0.25">
      <c r="A17" s="5"/>
      <c r="B17" s="5" t="s">
        <v>49</v>
      </c>
      <c r="C17" s="10">
        <f>SUM(C15:C16)+C12</f>
        <v>0</v>
      </c>
      <c r="D17" s="5"/>
      <c r="E17" s="5" t="s">
        <v>18</v>
      </c>
      <c r="F17" s="18">
        <f>F13*-1</f>
        <v>0</v>
      </c>
      <c r="G17" s="5"/>
      <c r="H17" s="5" t="s">
        <v>31</v>
      </c>
      <c r="I17" s="23">
        <f>IFERROR(C4/I7,0)</f>
        <v>0</v>
      </c>
      <c r="J17" s="5"/>
      <c r="K17" s="5"/>
      <c r="L17" s="5"/>
      <c r="O17"/>
    </row>
    <row r="18" spans="1:15" x14ac:dyDescent="0.25">
      <c r="A18" s="5"/>
      <c r="B18" s="5"/>
      <c r="C18" s="5"/>
      <c r="D18" s="5"/>
      <c r="E18" s="5" t="s">
        <v>19</v>
      </c>
      <c r="F18" s="18">
        <f>D34*-1</f>
        <v>0</v>
      </c>
      <c r="G18" s="5"/>
      <c r="H18" s="5"/>
      <c r="I18" s="5"/>
      <c r="J18" s="5"/>
      <c r="K18" s="5"/>
      <c r="L18" s="5"/>
      <c r="O18"/>
    </row>
    <row r="19" spans="1:15" x14ac:dyDescent="0.25">
      <c r="A19" s="5"/>
      <c r="B19" s="5" t="s">
        <v>4</v>
      </c>
      <c r="C19" s="10">
        <f>C4*(1-C6)</f>
        <v>0</v>
      </c>
      <c r="D19" s="5"/>
      <c r="E19" s="5" t="s">
        <v>23</v>
      </c>
      <c r="F19" s="18">
        <f>SUM(F17:F18)</f>
        <v>0</v>
      </c>
      <c r="G19" s="5"/>
      <c r="H19" s="5"/>
      <c r="I19" s="11"/>
      <c r="J19" s="5"/>
      <c r="K19" s="5"/>
      <c r="L19" s="5"/>
      <c r="O19"/>
    </row>
    <row r="20" spans="1:15" x14ac:dyDescent="0.25">
      <c r="A20" s="5"/>
      <c r="B20" s="5"/>
      <c r="C20" s="5"/>
      <c r="D20" s="5"/>
      <c r="E20" s="5"/>
      <c r="F20" s="10"/>
      <c r="G20" s="5"/>
      <c r="H20" s="5"/>
      <c r="I20" s="21"/>
      <c r="J20" s="5"/>
      <c r="K20" s="5"/>
      <c r="L20" s="5"/>
      <c r="O20"/>
    </row>
    <row r="21" spans="1:15" x14ac:dyDescent="0.25">
      <c r="A21" s="5"/>
      <c r="B21" s="5" t="s">
        <v>6</v>
      </c>
      <c r="C21" s="18" t="str">
        <f>IF(C8&gt;0,PMT(C8/12,C10*12,C19),"No Loan")</f>
        <v>No Loan</v>
      </c>
      <c r="D21" s="5"/>
      <c r="E21" s="5" t="s">
        <v>22</v>
      </c>
      <c r="F21" s="22"/>
      <c r="G21" s="5"/>
      <c r="H21" s="5"/>
      <c r="I21" s="5"/>
      <c r="J21" s="5"/>
      <c r="K21" s="5"/>
      <c r="L21" s="5"/>
      <c r="O21"/>
    </row>
    <row r="22" spans="1:15" x14ac:dyDescent="0.25">
      <c r="A22" s="5"/>
      <c r="B22" s="5"/>
      <c r="C22" s="20"/>
      <c r="D22" s="5"/>
      <c r="E22" s="5"/>
      <c r="F22" s="10"/>
      <c r="G22" s="5"/>
      <c r="H22" s="5"/>
      <c r="I22" s="5"/>
      <c r="J22" s="5"/>
      <c r="K22" s="5"/>
      <c r="L22" s="5"/>
      <c r="O22"/>
    </row>
    <row r="23" spans="1:15" x14ac:dyDescent="0.25">
      <c r="A23" s="5"/>
      <c r="B23" s="5" t="s">
        <v>12</v>
      </c>
      <c r="C23" s="20">
        <f>C4*0.0125</f>
        <v>0</v>
      </c>
      <c r="D23" s="5"/>
      <c r="E23" s="5" t="s">
        <v>43</v>
      </c>
      <c r="F23" s="10">
        <f>F21+F19</f>
        <v>0</v>
      </c>
      <c r="G23" s="5"/>
      <c r="H23" s="5"/>
      <c r="I23" s="5"/>
      <c r="J23" s="5"/>
      <c r="K23" s="5"/>
      <c r="L23" s="5"/>
      <c r="O23"/>
    </row>
    <row r="24" spans="1:15" x14ac:dyDescent="0.25">
      <c r="A24" s="5"/>
      <c r="B24" s="5" t="s">
        <v>13</v>
      </c>
      <c r="C24" s="20">
        <f>C23/12</f>
        <v>0</v>
      </c>
      <c r="D24" s="5"/>
      <c r="E24" s="5"/>
      <c r="F24" s="5"/>
      <c r="G24" s="5"/>
      <c r="H24" s="5"/>
      <c r="I24" s="13"/>
      <c r="J24" s="5"/>
      <c r="K24" s="5"/>
      <c r="L24" s="5"/>
      <c r="O24"/>
    </row>
    <row r="25" spans="1:15" hidden="1" x14ac:dyDescent="0.25">
      <c r="A25" s="5"/>
      <c r="B25" s="5"/>
      <c r="C25" s="5"/>
      <c r="D25" s="5"/>
      <c r="E25" s="5" t="s">
        <v>26</v>
      </c>
      <c r="F25" s="24">
        <v>12</v>
      </c>
      <c r="G25" s="5"/>
      <c r="H25" s="5"/>
      <c r="I25" s="13"/>
      <c r="J25" s="5"/>
      <c r="K25" s="5"/>
      <c r="L25" s="5"/>
      <c r="O25"/>
    </row>
    <row r="26" spans="1:15" x14ac:dyDescent="0.25">
      <c r="A26" s="5"/>
      <c r="B26" s="5"/>
      <c r="C26" s="5"/>
      <c r="D26" s="5"/>
      <c r="E26" s="5" t="s">
        <v>45</v>
      </c>
      <c r="F26" s="11">
        <f>F21-F13</f>
        <v>0</v>
      </c>
      <c r="G26" s="5"/>
      <c r="H26" s="5"/>
      <c r="I26" s="13"/>
      <c r="J26" s="5"/>
      <c r="K26" s="5"/>
      <c r="L26" s="5"/>
      <c r="O26"/>
    </row>
    <row r="27" spans="1:15" hidden="1" x14ac:dyDescent="0.25">
      <c r="A27" s="5"/>
      <c r="B27" s="5"/>
      <c r="C27" s="5"/>
      <c r="D27" s="5"/>
      <c r="E27" s="5" t="s">
        <v>32</v>
      </c>
      <c r="F27" s="22"/>
      <c r="G27" s="5"/>
      <c r="H27" s="5"/>
      <c r="I27" s="13"/>
      <c r="J27" s="5"/>
      <c r="K27" s="5"/>
      <c r="L27" s="5"/>
      <c r="O27"/>
    </row>
    <row r="28" spans="1:15" x14ac:dyDescent="0.25">
      <c r="A28" s="5"/>
      <c r="B28" s="5"/>
      <c r="C28" s="5"/>
      <c r="D28" s="5"/>
      <c r="E28" s="5"/>
      <c r="F28" s="19"/>
      <c r="G28" s="5"/>
      <c r="H28" s="5"/>
      <c r="I28" s="13"/>
      <c r="J28" s="5"/>
      <c r="K28" s="5"/>
      <c r="L28" s="5"/>
    </row>
    <row r="29" spans="1:15" x14ac:dyDescent="0.25">
      <c r="A29" t="s">
        <v>50</v>
      </c>
      <c r="F29" s="4"/>
      <c r="I29" s="2"/>
    </row>
    <row r="30" spans="1:15" x14ac:dyDescent="0.25">
      <c r="F30"/>
      <c r="I30" s="2"/>
    </row>
    <row r="31" spans="1:15" ht="14.45" customHeight="1" x14ac:dyDescent="0.25">
      <c r="B31" s="40" t="s">
        <v>20</v>
      </c>
      <c r="C31" s="40"/>
      <c r="D31" s="40"/>
      <c r="E31" s="40"/>
      <c r="F31" s="40"/>
      <c r="G31" s="40"/>
    </row>
    <row r="32" spans="1:15" ht="14.45" customHeight="1" x14ac:dyDescent="0.25">
      <c r="B32" s="40"/>
      <c r="C32" s="40"/>
      <c r="D32" s="40"/>
      <c r="E32" s="40"/>
      <c r="F32" s="40"/>
      <c r="G32" s="40"/>
      <c r="M32" s="3"/>
    </row>
    <row r="33" spans="2:15" x14ac:dyDescent="0.25">
      <c r="C33" t="s">
        <v>8</v>
      </c>
      <c r="D33" t="s">
        <v>9</v>
      </c>
      <c r="E33" t="s">
        <v>10</v>
      </c>
      <c r="F33" t="s">
        <v>11</v>
      </c>
      <c r="N33" s="6"/>
      <c r="O33"/>
    </row>
    <row r="34" spans="2:15" x14ac:dyDescent="0.25">
      <c r="B34">
        <v>1</v>
      </c>
      <c r="C34" s="1">
        <f>C19</f>
        <v>0</v>
      </c>
      <c r="D34" s="1">
        <f>IF(C$21="No Loan",0,(C$21*-1)-E34)</f>
        <v>0</v>
      </c>
      <c r="E34" s="1">
        <f>C34*(C$8/12)</f>
        <v>0</v>
      </c>
      <c r="F34" s="1">
        <f>C34-D34</f>
        <v>0</v>
      </c>
      <c r="G34" s="2"/>
      <c r="N34" s="6"/>
      <c r="O34"/>
    </row>
    <row r="35" spans="2:15" x14ac:dyDescent="0.25">
      <c r="B35">
        <v>2</v>
      </c>
      <c r="C35" s="2">
        <f>F34</f>
        <v>0</v>
      </c>
      <c r="D35" s="1">
        <f t="shared" ref="D35:D98" si="0">IF(C$21="No Loan",0,(C$21*-1)-E35)</f>
        <v>0</v>
      </c>
      <c r="E35" s="1">
        <f t="shared" ref="E35:E97" si="1">C35*(C$8/12)</f>
        <v>0</v>
      </c>
      <c r="F35" s="1">
        <f>C35-D35</f>
        <v>0</v>
      </c>
      <c r="G35" s="2"/>
      <c r="N35" s="6"/>
      <c r="O35"/>
    </row>
    <row r="36" spans="2:15" x14ac:dyDescent="0.25">
      <c r="B36">
        <v>3</v>
      </c>
      <c r="C36" s="2">
        <f t="shared" ref="C36:C99" si="2">F35</f>
        <v>0</v>
      </c>
      <c r="D36" s="1">
        <f t="shared" si="0"/>
        <v>0</v>
      </c>
      <c r="E36" s="1">
        <f t="shared" si="1"/>
        <v>0</v>
      </c>
      <c r="F36" s="1">
        <f t="shared" ref="F36:F99" si="3">C36-D36</f>
        <v>0</v>
      </c>
      <c r="G36" s="2"/>
      <c r="N36" s="6"/>
      <c r="O36"/>
    </row>
    <row r="37" spans="2:15" x14ac:dyDescent="0.25">
      <c r="B37">
        <v>4</v>
      </c>
      <c r="C37" s="2">
        <f t="shared" si="2"/>
        <v>0</v>
      </c>
      <c r="D37" s="1">
        <f t="shared" si="0"/>
        <v>0</v>
      </c>
      <c r="E37" s="1">
        <f t="shared" si="1"/>
        <v>0</v>
      </c>
      <c r="F37" s="1">
        <f t="shared" si="3"/>
        <v>0</v>
      </c>
      <c r="G37" s="2"/>
      <c r="N37" s="6"/>
      <c r="O37"/>
    </row>
    <row r="38" spans="2:15" x14ac:dyDescent="0.25">
      <c r="B38">
        <v>5</v>
      </c>
      <c r="C38" s="2">
        <f t="shared" si="2"/>
        <v>0</v>
      </c>
      <c r="D38" s="1">
        <f t="shared" si="0"/>
        <v>0</v>
      </c>
      <c r="E38" s="1">
        <f t="shared" si="1"/>
        <v>0</v>
      </c>
      <c r="F38" s="1">
        <f t="shared" si="3"/>
        <v>0</v>
      </c>
      <c r="G38" s="2"/>
      <c r="N38" s="6"/>
      <c r="O38"/>
    </row>
    <row r="39" spans="2:15" x14ac:dyDescent="0.25">
      <c r="B39">
        <v>6</v>
      </c>
      <c r="C39" s="2">
        <f t="shared" si="2"/>
        <v>0</v>
      </c>
      <c r="D39" s="1">
        <f t="shared" si="0"/>
        <v>0</v>
      </c>
      <c r="E39" s="1">
        <f t="shared" si="1"/>
        <v>0</v>
      </c>
      <c r="F39" s="1">
        <f t="shared" si="3"/>
        <v>0</v>
      </c>
      <c r="G39" s="2"/>
      <c r="N39" s="6"/>
      <c r="O39"/>
    </row>
    <row r="40" spans="2:15" x14ac:dyDescent="0.25">
      <c r="B40">
        <v>7</v>
      </c>
      <c r="C40" s="2">
        <f t="shared" si="2"/>
        <v>0</v>
      </c>
      <c r="D40" s="1">
        <f t="shared" si="0"/>
        <v>0</v>
      </c>
      <c r="E40" s="1">
        <f t="shared" si="1"/>
        <v>0</v>
      </c>
      <c r="F40" s="1">
        <f t="shared" si="3"/>
        <v>0</v>
      </c>
      <c r="G40" s="2"/>
      <c r="N40" s="6"/>
      <c r="O40"/>
    </row>
    <row r="41" spans="2:15" x14ac:dyDescent="0.25">
      <c r="B41">
        <v>8</v>
      </c>
      <c r="C41" s="2">
        <f t="shared" si="2"/>
        <v>0</v>
      </c>
      <c r="D41" s="1">
        <f t="shared" si="0"/>
        <v>0</v>
      </c>
      <c r="E41" s="1">
        <f t="shared" si="1"/>
        <v>0</v>
      </c>
      <c r="F41" s="1">
        <f t="shared" si="3"/>
        <v>0</v>
      </c>
      <c r="G41" s="2"/>
      <c r="N41" s="6"/>
      <c r="O41"/>
    </row>
    <row r="42" spans="2:15" x14ac:dyDescent="0.25">
      <c r="B42">
        <v>9</v>
      </c>
      <c r="C42" s="2">
        <f t="shared" si="2"/>
        <v>0</v>
      </c>
      <c r="D42" s="1">
        <f t="shared" si="0"/>
        <v>0</v>
      </c>
      <c r="E42" s="1">
        <f t="shared" si="1"/>
        <v>0</v>
      </c>
      <c r="F42" s="1">
        <f t="shared" si="3"/>
        <v>0</v>
      </c>
      <c r="G42" s="2"/>
      <c r="N42" s="6"/>
      <c r="O42"/>
    </row>
    <row r="43" spans="2:15" x14ac:dyDescent="0.25">
      <c r="B43">
        <v>10</v>
      </c>
      <c r="C43" s="2">
        <f t="shared" si="2"/>
        <v>0</v>
      </c>
      <c r="D43" s="1">
        <f t="shared" si="0"/>
        <v>0</v>
      </c>
      <c r="E43" s="1">
        <f t="shared" si="1"/>
        <v>0</v>
      </c>
      <c r="F43" s="1">
        <f t="shared" si="3"/>
        <v>0</v>
      </c>
      <c r="G43" s="2"/>
      <c r="N43" s="6"/>
      <c r="O43"/>
    </row>
    <row r="44" spans="2:15" x14ac:dyDescent="0.25">
      <c r="B44">
        <v>11</v>
      </c>
      <c r="C44" s="2">
        <f t="shared" si="2"/>
        <v>0</v>
      </c>
      <c r="D44" s="1">
        <f t="shared" si="0"/>
        <v>0</v>
      </c>
      <c r="E44" s="1">
        <f t="shared" si="1"/>
        <v>0</v>
      </c>
      <c r="F44" s="1">
        <f t="shared" si="3"/>
        <v>0</v>
      </c>
      <c r="G44" s="2"/>
      <c r="N44" s="6"/>
      <c r="O44"/>
    </row>
    <row r="45" spans="2:15" x14ac:dyDescent="0.25">
      <c r="B45">
        <v>12</v>
      </c>
      <c r="C45" s="2">
        <f t="shared" si="2"/>
        <v>0</v>
      </c>
      <c r="D45" s="1">
        <f t="shared" si="0"/>
        <v>0</v>
      </c>
      <c r="E45" s="1">
        <f t="shared" si="1"/>
        <v>0</v>
      </c>
      <c r="F45" s="1">
        <f t="shared" si="3"/>
        <v>0</v>
      </c>
      <c r="G45" s="2"/>
      <c r="N45" s="6"/>
      <c r="O45"/>
    </row>
    <row r="46" spans="2:15" x14ac:dyDescent="0.25">
      <c r="B46">
        <v>13</v>
      </c>
      <c r="C46" s="2">
        <f t="shared" si="2"/>
        <v>0</v>
      </c>
      <c r="D46" s="1">
        <f t="shared" si="0"/>
        <v>0</v>
      </c>
      <c r="E46" s="1">
        <f t="shared" si="1"/>
        <v>0</v>
      </c>
      <c r="F46" s="1">
        <f t="shared" si="3"/>
        <v>0</v>
      </c>
      <c r="G46" s="2"/>
      <c r="N46" s="6"/>
      <c r="O46"/>
    </row>
    <row r="47" spans="2:15" x14ac:dyDescent="0.25">
      <c r="B47">
        <v>14</v>
      </c>
      <c r="C47" s="2">
        <f t="shared" si="2"/>
        <v>0</v>
      </c>
      <c r="D47" s="1">
        <f t="shared" si="0"/>
        <v>0</v>
      </c>
      <c r="E47" s="1">
        <f t="shared" si="1"/>
        <v>0</v>
      </c>
      <c r="F47" s="1">
        <f t="shared" si="3"/>
        <v>0</v>
      </c>
      <c r="G47" s="2"/>
      <c r="N47" s="6"/>
      <c r="O47"/>
    </row>
    <row r="48" spans="2:15" x14ac:dyDescent="0.25">
      <c r="B48">
        <v>15</v>
      </c>
      <c r="C48" s="2">
        <f t="shared" si="2"/>
        <v>0</v>
      </c>
      <c r="D48" s="1">
        <f t="shared" si="0"/>
        <v>0</v>
      </c>
      <c r="E48" s="1">
        <f t="shared" si="1"/>
        <v>0</v>
      </c>
      <c r="F48" s="1">
        <f t="shared" si="3"/>
        <v>0</v>
      </c>
      <c r="G48" s="2"/>
      <c r="N48" s="6"/>
      <c r="O48"/>
    </row>
    <row r="49" spans="2:15" x14ac:dyDescent="0.25">
      <c r="B49">
        <v>16</v>
      </c>
      <c r="C49" s="2">
        <f t="shared" si="2"/>
        <v>0</v>
      </c>
      <c r="D49" s="1">
        <f t="shared" si="0"/>
        <v>0</v>
      </c>
      <c r="E49" s="1">
        <f t="shared" si="1"/>
        <v>0</v>
      </c>
      <c r="F49" s="1">
        <f t="shared" si="3"/>
        <v>0</v>
      </c>
      <c r="G49" s="2"/>
      <c r="N49" s="6"/>
      <c r="O49"/>
    </row>
    <row r="50" spans="2:15" x14ac:dyDescent="0.25">
      <c r="B50">
        <v>17</v>
      </c>
      <c r="C50" s="2">
        <f t="shared" si="2"/>
        <v>0</v>
      </c>
      <c r="D50" s="1">
        <f t="shared" si="0"/>
        <v>0</v>
      </c>
      <c r="E50" s="1">
        <f t="shared" si="1"/>
        <v>0</v>
      </c>
      <c r="F50" s="1">
        <f t="shared" si="3"/>
        <v>0</v>
      </c>
      <c r="G50" s="2"/>
      <c r="N50" s="6"/>
      <c r="O50"/>
    </row>
    <row r="51" spans="2:15" x14ac:dyDescent="0.25">
      <c r="B51">
        <v>18</v>
      </c>
      <c r="C51" s="2">
        <f t="shared" si="2"/>
        <v>0</v>
      </c>
      <c r="D51" s="1">
        <f t="shared" si="0"/>
        <v>0</v>
      </c>
      <c r="E51" s="1">
        <f t="shared" si="1"/>
        <v>0</v>
      </c>
      <c r="F51" s="1">
        <f t="shared" si="3"/>
        <v>0</v>
      </c>
      <c r="G51" s="2"/>
      <c r="N51" s="6"/>
      <c r="O51"/>
    </row>
    <row r="52" spans="2:15" x14ac:dyDescent="0.25">
      <c r="B52">
        <v>19</v>
      </c>
      <c r="C52" s="2">
        <f t="shared" si="2"/>
        <v>0</v>
      </c>
      <c r="D52" s="1">
        <f t="shared" si="0"/>
        <v>0</v>
      </c>
      <c r="E52" s="1">
        <f t="shared" si="1"/>
        <v>0</v>
      </c>
      <c r="F52" s="1">
        <f t="shared" si="3"/>
        <v>0</v>
      </c>
      <c r="G52" s="2"/>
      <c r="N52" s="6"/>
      <c r="O52"/>
    </row>
    <row r="53" spans="2:15" x14ac:dyDescent="0.25">
      <c r="B53">
        <v>20</v>
      </c>
      <c r="C53" s="2">
        <f t="shared" si="2"/>
        <v>0</v>
      </c>
      <c r="D53" s="1">
        <f t="shared" si="0"/>
        <v>0</v>
      </c>
      <c r="E53" s="1">
        <f t="shared" si="1"/>
        <v>0</v>
      </c>
      <c r="F53" s="1">
        <f t="shared" si="3"/>
        <v>0</v>
      </c>
      <c r="G53" s="2"/>
      <c r="N53" s="6"/>
      <c r="O53"/>
    </row>
    <row r="54" spans="2:15" x14ac:dyDescent="0.25">
      <c r="B54">
        <v>21</v>
      </c>
      <c r="C54" s="2">
        <f t="shared" si="2"/>
        <v>0</v>
      </c>
      <c r="D54" s="1">
        <f t="shared" si="0"/>
        <v>0</v>
      </c>
      <c r="E54" s="1">
        <f t="shared" si="1"/>
        <v>0</v>
      </c>
      <c r="F54" s="1">
        <f t="shared" si="3"/>
        <v>0</v>
      </c>
      <c r="G54" s="2"/>
      <c r="N54" s="6"/>
      <c r="O54"/>
    </row>
    <row r="55" spans="2:15" x14ac:dyDescent="0.25">
      <c r="B55">
        <v>22</v>
      </c>
      <c r="C55" s="2">
        <f t="shared" si="2"/>
        <v>0</v>
      </c>
      <c r="D55" s="1">
        <f t="shared" si="0"/>
        <v>0</v>
      </c>
      <c r="E55" s="1">
        <f t="shared" si="1"/>
        <v>0</v>
      </c>
      <c r="F55" s="1">
        <f t="shared" si="3"/>
        <v>0</v>
      </c>
      <c r="G55" s="2"/>
      <c r="N55" s="6"/>
      <c r="O55"/>
    </row>
    <row r="56" spans="2:15" x14ac:dyDescent="0.25">
      <c r="B56">
        <v>23</v>
      </c>
      <c r="C56" s="2">
        <f t="shared" si="2"/>
        <v>0</v>
      </c>
      <c r="D56" s="1">
        <f t="shared" si="0"/>
        <v>0</v>
      </c>
      <c r="E56" s="1">
        <f t="shared" si="1"/>
        <v>0</v>
      </c>
      <c r="F56" s="1">
        <f t="shared" si="3"/>
        <v>0</v>
      </c>
      <c r="G56" s="2"/>
      <c r="N56" s="6"/>
      <c r="O56"/>
    </row>
    <row r="57" spans="2:15" x14ac:dyDescent="0.25">
      <c r="B57">
        <v>24</v>
      </c>
      <c r="C57" s="2">
        <f t="shared" si="2"/>
        <v>0</v>
      </c>
      <c r="D57" s="1">
        <f t="shared" si="0"/>
        <v>0</v>
      </c>
      <c r="E57" s="1">
        <f t="shared" si="1"/>
        <v>0</v>
      </c>
      <c r="F57" s="1">
        <f t="shared" si="3"/>
        <v>0</v>
      </c>
      <c r="G57" s="2"/>
      <c r="N57" s="6"/>
      <c r="O57"/>
    </row>
    <row r="58" spans="2:15" x14ac:dyDescent="0.25">
      <c r="B58">
        <v>25</v>
      </c>
      <c r="C58" s="2">
        <f t="shared" si="2"/>
        <v>0</v>
      </c>
      <c r="D58" s="1">
        <f t="shared" si="0"/>
        <v>0</v>
      </c>
      <c r="E58" s="1">
        <f t="shared" si="1"/>
        <v>0</v>
      </c>
      <c r="F58" s="1">
        <f t="shared" si="3"/>
        <v>0</v>
      </c>
      <c r="G58" s="2"/>
      <c r="N58" s="6"/>
      <c r="O58"/>
    </row>
    <row r="59" spans="2:15" x14ac:dyDescent="0.25">
      <c r="B59">
        <v>26</v>
      </c>
      <c r="C59" s="2">
        <f t="shared" si="2"/>
        <v>0</v>
      </c>
      <c r="D59" s="1">
        <f t="shared" si="0"/>
        <v>0</v>
      </c>
      <c r="E59" s="1">
        <f t="shared" si="1"/>
        <v>0</v>
      </c>
      <c r="F59" s="1">
        <f t="shared" si="3"/>
        <v>0</v>
      </c>
      <c r="G59" s="2"/>
      <c r="N59" s="6"/>
      <c r="O59"/>
    </row>
    <row r="60" spans="2:15" x14ac:dyDescent="0.25">
      <c r="B60">
        <v>27</v>
      </c>
      <c r="C60" s="2">
        <f t="shared" si="2"/>
        <v>0</v>
      </c>
      <c r="D60" s="1">
        <f t="shared" si="0"/>
        <v>0</v>
      </c>
      <c r="E60" s="1">
        <f t="shared" si="1"/>
        <v>0</v>
      </c>
      <c r="F60" s="1">
        <f t="shared" si="3"/>
        <v>0</v>
      </c>
      <c r="G60" s="2"/>
      <c r="N60" s="6"/>
      <c r="O60"/>
    </row>
    <row r="61" spans="2:15" x14ac:dyDescent="0.25">
      <c r="B61">
        <v>28</v>
      </c>
      <c r="C61" s="2">
        <f t="shared" si="2"/>
        <v>0</v>
      </c>
      <c r="D61" s="1">
        <f t="shared" si="0"/>
        <v>0</v>
      </c>
      <c r="E61" s="1">
        <f t="shared" si="1"/>
        <v>0</v>
      </c>
      <c r="F61" s="1">
        <f t="shared" si="3"/>
        <v>0</v>
      </c>
      <c r="G61" s="2"/>
      <c r="N61" s="6"/>
      <c r="O61"/>
    </row>
    <row r="62" spans="2:15" x14ac:dyDescent="0.25">
      <c r="B62">
        <v>29</v>
      </c>
      <c r="C62" s="2">
        <f t="shared" si="2"/>
        <v>0</v>
      </c>
      <c r="D62" s="1">
        <f t="shared" si="0"/>
        <v>0</v>
      </c>
      <c r="E62" s="1">
        <f t="shared" si="1"/>
        <v>0</v>
      </c>
      <c r="F62" s="1">
        <f t="shared" si="3"/>
        <v>0</v>
      </c>
      <c r="G62" s="2"/>
      <c r="N62" s="6"/>
      <c r="O62"/>
    </row>
    <row r="63" spans="2:15" x14ac:dyDescent="0.25">
      <c r="B63">
        <v>30</v>
      </c>
      <c r="C63" s="2">
        <f t="shared" si="2"/>
        <v>0</v>
      </c>
      <c r="D63" s="1">
        <f t="shared" si="0"/>
        <v>0</v>
      </c>
      <c r="E63" s="1">
        <f t="shared" si="1"/>
        <v>0</v>
      </c>
      <c r="F63" s="1">
        <f t="shared" si="3"/>
        <v>0</v>
      </c>
      <c r="G63" s="2"/>
      <c r="N63" s="6"/>
      <c r="O63"/>
    </row>
    <row r="64" spans="2:15" x14ac:dyDescent="0.25">
      <c r="B64">
        <v>31</v>
      </c>
      <c r="C64" s="2">
        <f t="shared" si="2"/>
        <v>0</v>
      </c>
      <c r="D64" s="1">
        <f t="shared" si="0"/>
        <v>0</v>
      </c>
      <c r="E64" s="1">
        <f t="shared" si="1"/>
        <v>0</v>
      </c>
      <c r="F64" s="1">
        <f t="shared" si="3"/>
        <v>0</v>
      </c>
      <c r="G64" s="2"/>
      <c r="N64" s="6"/>
      <c r="O64"/>
    </row>
    <row r="65" spans="2:15" x14ac:dyDescent="0.25">
      <c r="B65">
        <v>32</v>
      </c>
      <c r="C65" s="2">
        <f t="shared" si="2"/>
        <v>0</v>
      </c>
      <c r="D65" s="1">
        <f t="shared" si="0"/>
        <v>0</v>
      </c>
      <c r="E65" s="1">
        <f t="shared" si="1"/>
        <v>0</v>
      </c>
      <c r="F65" s="1">
        <f t="shared" si="3"/>
        <v>0</v>
      </c>
      <c r="G65" s="2"/>
      <c r="N65" s="6"/>
      <c r="O65"/>
    </row>
    <row r="66" spans="2:15" x14ac:dyDescent="0.25">
      <c r="B66">
        <v>33</v>
      </c>
      <c r="C66" s="2">
        <f t="shared" si="2"/>
        <v>0</v>
      </c>
      <c r="D66" s="1">
        <f t="shared" si="0"/>
        <v>0</v>
      </c>
      <c r="E66" s="1">
        <f t="shared" si="1"/>
        <v>0</v>
      </c>
      <c r="F66" s="1">
        <f t="shared" si="3"/>
        <v>0</v>
      </c>
      <c r="G66" s="2"/>
      <c r="N66" s="6"/>
      <c r="O66"/>
    </row>
    <row r="67" spans="2:15" x14ac:dyDescent="0.25">
      <c r="B67">
        <v>34</v>
      </c>
      <c r="C67" s="2">
        <f t="shared" si="2"/>
        <v>0</v>
      </c>
      <c r="D67" s="1">
        <f t="shared" si="0"/>
        <v>0</v>
      </c>
      <c r="E67" s="1">
        <f t="shared" si="1"/>
        <v>0</v>
      </c>
      <c r="F67" s="1">
        <f t="shared" si="3"/>
        <v>0</v>
      </c>
      <c r="G67" s="2"/>
      <c r="N67" s="6"/>
      <c r="O67"/>
    </row>
    <row r="68" spans="2:15" x14ac:dyDescent="0.25">
      <c r="B68">
        <v>35</v>
      </c>
      <c r="C68" s="2">
        <f t="shared" si="2"/>
        <v>0</v>
      </c>
      <c r="D68" s="1">
        <f t="shared" si="0"/>
        <v>0</v>
      </c>
      <c r="E68" s="1">
        <f t="shared" si="1"/>
        <v>0</v>
      </c>
      <c r="F68" s="1">
        <f t="shared" si="3"/>
        <v>0</v>
      </c>
      <c r="G68" s="2"/>
      <c r="N68" s="6"/>
      <c r="O68"/>
    </row>
    <row r="69" spans="2:15" x14ac:dyDescent="0.25">
      <c r="B69">
        <v>36</v>
      </c>
      <c r="C69" s="2">
        <f t="shared" si="2"/>
        <v>0</v>
      </c>
      <c r="D69" s="1">
        <f t="shared" si="0"/>
        <v>0</v>
      </c>
      <c r="E69" s="1">
        <f t="shared" si="1"/>
        <v>0</v>
      </c>
      <c r="F69" s="1">
        <f t="shared" si="3"/>
        <v>0</v>
      </c>
      <c r="G69" s="2"/>
      <c r="N69" s="6"/>
      <c r="O69"/>
    </row>
    <row r="70" spans="2:15" x14ac:dyDescent="0.25">
      <c r="B70">
        <v>37</v>
      </c>
      <c r="C70" s="2">
        <f t="shared" si="2"/>
        <v>0</v>
      </c>
      <c r="D70" s="1">
        <f t="shared" si="0"/>
        <v>0</v>
      </c>
      <c r="E70" s="1">
        <f t="shared" si="1"/>
        <v>0</v>
      </c>
      <c r="F70" s="1">
        <f t="shared" si="3"/>
        <v>0</v>
      </c>
      <c r="G70" s="2"/>
      <c r="N70" s="6"/>
      <c r="O70"/>
    </row>
    <row r="71" spans="2:15" x14ac:dyDescent="0.25">
      <c r="B71">
        <v>38</v>
      </c>
      <c r="C71" s="2">
        <f t="shared" si="2"/>
        <v>0</v>
      </c>
      <c r="D71" s="1">
        <f t="shared" si="0"/>
        <v>0</v>
      </c>
      <c r="E71" s="1">
        <f t="shared" si="1"/>
        <v>0</v>
      </c>
      <c r="F71" s="1">
        <f t="shared" si="3"/>
        <v>0</v>
      </c>
      <c r="G71" s="2"/>
      <c r="N71" s="6"/>
      <c r="O71"/>
    </row>
    <row r="72" spans="2:15" x14ac:dyDescent="0.25">
      <c r="B72">
        <v>39</v>
      </c>
      <c r="C72" s="2">
        <f t="shared" si="2"/>
        <v>0</v>
      </c>
      <c r="D72" s="1">
        <f t="shared" si="0"/>
        <v>0</v>
      </c>
      <c r="E72" s="1">
        <f t="shared" si="1"/>
        <v>0</v>
      </c>
      <c r="F72" s="1">
        <f t="shared" si="3"/>
        <v>0</v>
      </c>
      <c r="G72" s="2"/>
      <c r="N72" s="6"/>
      <c r="O72"/>
    </row>
    <row r="73" spans="2:15" x14ac:dyDescent="0.25">
      <c r="B73">
        <v>40</v>
      </c>
      <c r="C73" s="2">
        <f t="shared" si="2"/>
        <v>0</v>
      </c>
      <c r="D73" s="1">
        <f t="shared" si="0"/>
        <v>0</v>
      </c>
      <c r="E73" s="1">
        <f t="shared" si="1"/>
        <v>0</v>
      </c>
      <c r="F73" s="1">
        <f t="shared" si="3"/>
        <v>0</v>
      </c>
      <c r="G73" s="2"/>
      <c r="N73" s="6"/>
      <c r="O73"/>
    </row>
    <row r="74" spans="2:15" x14ac:dyDescent="0.25">
      <c r="B74">
        <v>41</v>
      </c>
      <c r="C74" s="2">
        <f t="shared" si="2"/>
        <v>0</v>
      </c>
      <c r="D74" s="1">
        <f t="shared" si="0"/>
        <v>0</v>
      </c>
      <c r="E74" s="1">
        <f t="shared" si="1"/>
        <v>0</v>
      </c>
      <c r="F74" s="1">
        <f t="shared" si="3"/>
        <v>0</v>
      </c>
      <c r="G74" s="2"/>
      <c r="N74" s="6"/>
      <c r="O74"/>
    </row>
    <row r="75" spans="2:15" x14ac:dyDescent="0.25">
      <c r="B75">
        <v>42</v>
      </c>
      <c r="C75" s="2">
        <f t="shared" si="2"/>
        <v>0</v>
      </c>
      <c r="D75" s="1">
        <f t="shared" si="0"/>
        <v>0</v>
      </c>
      <c r="E75" s="1">
        <f t="shared" si="1"/>
        <v>0</v>
      </c>
      <c r="F75" s="1">
        <f t="shared" si="3"/>
        <v>0</v>
      </c>
      <c r="G75" s="2"/>
      <c r="N75" s="6"/>
      <c r="O75"/>
    </row>
    <row r="76" spans="2:15" x14ac:dyDescent="0.25">
      <c r="B76">
        <v>43</v>
      </c>
      <c r="C76" s="2">
        <f t="shared" si="2"/>
        <v>0</v>
      </c>
      <c r="D76" s="1">
        <f t="shared" si="0"/>
        <v>0</v>
      </c>
      <c r="E76" s="1">
        <f t="shared" si="1"/>
        <v>0</v>
      </c>
      <c r="F76" s="1">
        <f t="shared" si="3"/>
        <v>0</v>
      </c>
      <c r="G76" s="2"/>
      <c r="N76" s="6"/>
      <c r="O76"/>
    </row>
    <row r="77" spans="2:15" x14ac:dyDescent="0.25">
      <c r="B77">
        <v>44</v>
      </c>
      <c r="C77" s="2">
        <f t="shared" si="2"/>
        <v>0</v>
      </c>
      <c r="D77" s="1">
        <f t="shared" si="0"/>
        <v>0</v>
      </c>
      <c r="E77" s="1">
        <f t="shared" si="1"/>
        <v>0</v>
      </c>
      <c r="F77" s="1">
        <f t="shared" si="3"/>
        <v>0</v>
      </c>
      <c r="G77" s="2"/>
      <c r="N77" s="6"/>
      <c r="O77"/>
    </row>
    <row r="78" spans="2:15" x14ac:dyDescent="0.25">
      <c r="B78">
        <v>45</v>
      </c>
      <c r="C78" s="2">
        <f t="shared" si="2"/>
        <v>0</v>
      </c>
      <c r="D78" s="1">
        <f t="shared" si="0"/>
        <v>0</v>
      </c>
      <c r="E78" s="1">
        <f t="shared" si="1"/>
        <v>0</v>
      </c>
      <c r="F78" s="1">
        <f t="shared" si="3"/>
        <v>0</v>
      </c>
      <c r="G78" s="2"/>
      <c r="N78" s="6"/>
      <c r="O78"/>
    </row>
    <row r="79" spans="2:15" x14ac:dyDescent="0.25">
      <c r="B79">
        <v>46</v>
      </c>
      <c r="C79" s="2">
        <f t="shared" si="2"/>
        <v>0</v>
      </c>
      <c r="D79" s="1">
        <f t="shared" si="0"/>
        <v>0</v>
      </c>
      <c r="E79" s="1">
        <f t="shared" si="1"/>
        <v>0</v>
      </c>
      <c r="F79" s="1">
        <f t="shared" si="3"/>
        <v>0</v>
      </c>
      <c r="G79" s="2"/>
      <c r="N79" s="6"/>
      <c r="O79"/>
    </row>
    <row r="80" spans="2:15" x14ac:dyDescent="0.25">
      <c r="B80">
        <v>47</v>
      </c>
      <c r="C80" s="2">
        <f t="shared" si="2"/>
        <v>0</v>
      </c>
      <c r="D80" s="1">
        <f t="shared" si="0"/>
        <v>0</v>
      </c>
      <c r="E80" s="1">
        <f t="shared" si="1"/>
        <v>0</v>
      </c>
      <c r="F80" s="1">
        <f t="shared" si="3"/>
        <v>0</v>
      </c>
      <c r="G80" s="2"/>
      <c r="N80" s="6"/>
      <c r="O80"/>
    </row>
    <row r="81" spans="2:15" x14ac:dyDescent="0.25">
      <c r="B81">
        <v>48</v>
      </c>
      <c r="C81" s="2">
        <f t="shared" si="2"/>
        <v>0</v>
      </c>
      <c r="D81" s="1">
        <f t="shared" si="0"/>
        <v>0</v>
      </c>
      <c r="E81" s="1">
        <f t="shared" si="1"/>
        <v>0</v>
      </c>
      <c r="F81" s="1">
        <f t="shared" si="3"/>
        <v>0</v>
      </c>
      <c r="G81" s="2"/>
      <c r="N81" s="6"/>
      <c r="O81"/>
    </row>
    <row r="82" spans="2:15" x14ac:dyDescent="0.25">
      <c r="B82">
        <v>49</v>
      </c>
      <c r="C82" s="2">
        <f t="shared" si="2"/>
        <v>0</v>
      </c>
      <c r="D82" s="1">
        <f t="shared" si="0"/>
        <v>0</v>
      </c>
      <c r="E82" s="1">
        <f t="shared" si="1"/>
        <v>0</v>
      </c>
      <c r="F82" s="1">
        <f t="shared" si="3"/>
        <v>0</v>
      </c>
      <c r="G82" s="2"/>
      <c r="N82" s="6"/>
      <c r="O82"/>
    </row>
    <row r="83" spans="2:15" x14ac:dyDescent="0.25">
      <c r="B83">
        <v>50</v>
      </c>
      <c r="C83" s="2">
        <f t="shared" si="2"/>
        <v>0</v>
      </c>
      <c r="D83" s="1">
        <f t="shared" si="0"/>
        <v>0</v>
      </c>
      <c r="E83" s="1">
        <f t="shared" si="1"/>
        <v>0</v>
      </c>
      <c r="F83" s="1">
        <f t="shared" si="3"/>
        <v>0</v>
      </c>
      <c r="G83" s="2"/>
      <c r="N83" s="6"/>
      <c r="O83"/>
    </row>
    <row r="84" spans="2:15" x14ac:dyDescent="0.25">
      <c r="B84">
        <v>51</v>
      </c>
      <c r="C84" s="2">
        <f t="shared" si="2"/>
        <v>0</v>
      </c>
      <c r="D84" s="1">
        <f t="shared" si="0"/>
        <v>0</v>
      </c>
      <c r="E84" s="1">
        <f t="shared" si="1"/>
        <v>0</v>
      </c>
      <c r="F84" s="1">
        <f t="shared" si="3"/>
        <v>0</v>
      </c>
      <c r="G84" s="2"/>
      <c r="N84" s="6"/>
      <c r="O84"/>
    </row>
    <row r="85" spans="2:15" x14ac:dyDescent="0.25">
      <c r="B85">
        <v>52</v>
      </c>
      <c r="C85" s="2">
        <f t="shared" si="2"/>
        <v>0</v>
      </c>
      <c r="D85" s="1">
        <f t="shared" si="0"/>
        <v>0</v>
      </c>
      <c r="E85" s="1">
        <f t="shared" si="1"/>
        <v>0</v>
      </c>
      <c r="F85" s="1">
        <f t="shared" si="3"/>
        <v>0</v>
      </c>
      <c r="G85" s="2"/>
      <c r="N85" s="6"/>
      <c r="O85"/>
    </row>
    <row r="86" spans="2:15" x14ac:dyDescent="0.25">
      <c r="B86">
        <v>53</v>
      </c>
      <c r="C86" s="2">
        <f t="shared" si="2"/>
        <v>0</v>
      </c>
      <c r="D86" s="1">
        <f t="shared" si="0"/>
        <v>0</v>
      </c>
      <c r="E86" s="1">
        <f t="shared" si="1"/>
        <v>0</v>
      </c>
      <c r="F86" s="1">
        <f t="shared" si="3"/>
        <v>0</v>
      </c>
      <c r="G86" s="2"/>
      <c r="N86" s="6"/>
      <c r="O86"/>
    </row>
    <row r="87" spans="2:15" x14ac:dyDescent="0.25">
      <c r="B87">
        <v>54</v>
      </c>
      <c r="C87" s="2">
        <f t="shared" si="2"/>
        <v>0</v>
      </c>
      <c r="D87" s="1">
        <f t="shared" si="0"/>
        <v>0</v>
      </c>
      <c r="E87" s="1">
        <f t="shared" si="1"/>
        <v>0</v>
      </c>
      <c r="F87" s="1">
        <f t="shared" si="3"/>
        <v>0</v>
      </c>
      <c r="G87" s="2"/>
      <c r="N87" s="6"/>
      <c r="O87"/>
    </row>
    <row r="88" spans="2:15" x14ac:dyDescent="0.25">
      <c r="B88">
        <v>55</v>
      </c>
      <c r="C88" s="2">
        <f t="shared" si="2"/>
        <v>0</v>
      </c>
      <c r="D88" s="1">
        <f t="shared" si="0"/>
        <v>0</v>
      </c>
      <c r="E88" s="1">
        <f t="shared" si="1"/>
        <v>0</v>
      </c>
      <c r="F88" s="1">
        <f t="shared" si="3"/>
        <v>0</v>
      </c>
      <c r="G88" s="2"/>
      <c r="N88" s="6"/>
      <c r="O88"/>
    </row>
    <row r="89" spans="2:15" x14ac:dyDescent="0.25">
      <c r="B89">
        <v>56</v>
      </c>
      <c r="C89" s="2">
        <f t="shared" si="2"/>
        <v>0</v>
      </c>
      <c r="D89" s="1">
        <f t="shared" si="0"/>
        <v>0</v>
      </c>
      <c r="E89" s="1">
        <f t="shared" si="1"/>
        <v>0</v>
      </c>
      <c r="F89" s="1">
        <f t="shared" si="3"/>
        <v>0</v>
      </c>
      <c r="G89" s="2"/>
      <c r="N89" s="6"/>
      <c r="O89"/>
    </row>
    <row r="90" spans="2:15" x14ac:dyDescent="0.25">
      <c r="B90">
        <v>57</v>
      </c>
      <c r="C90" s="2">
        <f t="shared" si="2"/>
        <v>0</v>
      </c>
      <c r="D90" s="1">
        <f t="shared" si="0"/>
        <v>0</v>
      </c>
      <c r="E90" s="1">
        <f t="shared" si="1"/>
        <v>0</v>
      </c>
      <c r="F90" s="1">
        <f t="shared" si="3"/>
        <v>0</v>
      </c>
      <c r="G90" s="2"/>
      <c r="N90" s="6"/>
      <c r="O90"/>
    </row>
    <row r="91" spans="2:15" x14ac:dyDescent="0.25">
      <c r="B91">
        <v>58</v>
      </c>
      <c r="C91" s="2">
        <f t="shared" si="2"/>
        <v>0</v>
      </c>
      <c r="D91" s="1">
        <f t="shared" si="0"/>
        <v>0</v>
      </c>
      <c r="E91" s="1">
        <f t="shared" si="1"/>
        <v>0</v>
      </c>
      <c r="F91" s="1">
        <f t="shared" si="3"/>
        <v>0</v>
      </c>
      <c r="G91" s="2"/>
      <c r="N91" s="6"/>
      <c r="O91"/>
    </row>
    <row r="92" spans="2:15" x14ac:dyDescent="0.25">
      <c r="B92">
        <v>59</v>
      </c>
      <c r="C92" s="2">
        <f t="shared" si="2"/>
        <v>0</v>
      </c>
      <c r="D92" s="1">
        <f t="shared" si="0"/>
        <v>0</v>
      </c>
      <c r="E92" s="1">
        <f t="shared" si="1"/>
        <v>0</v>
      </c>
      <c r="F92" s="1">
        <f t="shared" si="3"/>
        <v>0</v>
      </c>
      <c r="G92" s="2"/>
      <c r="N92" s="6"/>
      <c r="O92"/>
    </row>
    <row r="93" spans="2:15" x14ac:dyDescent="0.25">
      <c r="B93">
        <v>60</v>
      </c>
      <c r="C93" s="2">
        <f t="shared" si="2"/>
        <v>0</v>
      </c>
      <c r="D93" s="1">
        <f t="shared" si="0"/>
        <v>0</v>
      </c>
      <c r="E93" s="1">
        <f t="shared" si="1"/>
        <v>0</v>
      </c>
      <c r="F93" s="1">
        <f t="shared" si="3"/>
        <v>0</v>
      </c>
      <c r="G93" s="2"/>
      <c r="N93" s="6"/>
      <c r="O93"/>
    </row>
    <row r="94" spans="2:15" x14ac:dyDescent="0.25">
      <c r="B94">
        <v>61</v>
      </c>
      <c r="C94" s="2">
        <f t="shared" si="2"/>
        <v>0</v>
      </c>
      <c r="D94" s="1">
        <f t="shared" si="0"/>
        <v>0</v>
      </c>
      <c r="E94" s="1">
        <f t="shared" si="1"/>
        <v>0</v>
      </c>
      <c r="F94" s="1">
        <f t="shared" si="3"/>
        <v>0</v>
      </c>
      <c r="N94" s="6"/>
      <c r="O94"/>
    </row>
    <row r="95" spans="2:15" x14ac:dyDescent="0.25">
      <c r="B95">
        <v>62</v>
      </c>
      <c r="C95" s="2">
        <f t="shared" si="2"/>
        <v>0</v>
      </c>
      <c r="D95" s="1">
        <f t="shared" si="0"/>
        <v>0</v>
      </c>
      <c r="E95" s="1">
        <f t="shared" si="1"/>
        <v>0</v>
      </c>
      <c r="F95" s="1">
        <f t="shared" si="3"/>
        <v>0</v>
      </c>
      <c r="N95" s="6"/>
      <c r="O95"/>
    </row>
    <row r="96" spans="2:15" x14ac:dyDescent="0.25">
      <c r="B96">
        <v>63</v>
      </c>
      <c r="C96" s="2">
        <f t="shared" si="2"/>
        <v>0</v>
      </c>
      <c r="D96" s="1">
        <f t="shared" si="0"/>
        <v>0</v>
      </c>
      <c r="E96" s="1">
        <f t="shared" si="1"/>
        <v>0</v>
      </c>
      <c r="F96" s="1">
        <f t="shared" si="3"/>
        <v>0</v>
      </c>
      <c r="N96" s="6"/>
      <c r="O96"/>
    </row>
    <row r="97" spans="2:15" x14ac:dyDescent="0.25">
      <c r="B97">
        <v>64</v>
      </c>
      <c r="C97" s="2">
        <f t="shared" si="2"/>
        <v>0</v>
      </c>
      <c r="D97" s="1">
        <f t="shared" si="0"/>
        <v>0</v>
      </c>
      <c r="E97" s="1">
        <f t="shared" si="1"/>
        <v>0</v>
      </c>
      <c r="F97" s="1">
        <f t="shared" si="3"/>
        <v>0</v>
      </c>
      <c r="N97" s="6"/>
      <c r="O97"/>
    </row>
    <row r="98" spans="2:15" x14ac:dyDescent="0.25">
      <c r="B98">
        <v>65</v>
      </c>
      <c r="C98" s="2">
        <f t="shared" si="2"/>
        <v>0</v>
      </c>
      <c r="D98" s="1">
        <f t="shared" si="0"/>
        <v>0</v>
      </c>
      <c r="E98" s="1">
        <f t="shared" ref="E98:E161" si="4">C98*(C$8/12)</f>
        <v>0</v>
      </c>
      <c r="F98" s="1">
        <f t="shared" si="3"/>
        <v>0</v>
      </c>
      <c r="N98" s="6"/>
      <c r="O98"/>
    </row>
    <row r="99" spans="2:15" x14ac:dyDescent="0.25">
      <c r="B99">
        <v>66</v>
      </c>
      <c r="C99" s="2">
        <f t="shared" si="2"/>
        <v>0</v>
      </c>
      <c r="D99" s="1">
        <f t="shared" ref="D99:D162" si="5">IF(C$21="No Loan",0,(C$21*-1)-E99)</f>
        <v>0</v>
      </c>
      <c r="E99" s="1">
        <f t="shared" si="4"/>
        <v>0</v>
      </c>
      <c r="F99" s="1">
        <f t="shared" si="3"/>
        <v>0</v>
      </c>
      <c r="N99" s="6"/>
      <c r="O99"/>
    </row>
    <row r="100" spans="2:15" x14ac:dyDescent="0.25">
      <c r="B100">
        <v>67</v>
      </c>
      <c r="C100" s="2">
        <f t="shared" ref="C100:C163" si="6">F99</f>
        <v>0</v>
      </c>
      <c r="D100" s="1">
        <f t="shared" si="5"/>
        <v>0</v>
      </c>
      <c r="E100" s="1">
        <f t="shared" si="4"/>
        <v>0</v>
      </c>
      <c r="F100" s="1">
        <f t="shared" ref="F100:F163" si="7">C100-D100</f>
        <v>0</v>
      </c>
      <c r="N100" s="6"/>
      <c r="O100"/>
    </row>
    <row r="101" spans="2:15" x14ac:dyDescent="0.25">
      <c r="B101">
        <v>68</v>
      </c>
      <c r="C101" s="2">
        <f t="shared" si="6"/>
        <v>0</v>
      </c>
      <c r="D101" s="1">
        <f t="shared" si="5"/>
        <v>0</v>
      </c>
      <c r="E101" s="1">
        <f t="shared" si="4"/>
        <v>0</v>
      </c>
      <c r="F101" s="1">
        <f t="shared" si="7"/>
        <v>0</v>
      </c>
      <c r="N101" s="6"/>
      <c r="O101"/>
    </row>
    <row r="102" spans="2:15" x14ac:dyDescent="0.25">
      <c r="B102">
        <v>69</v>
      </c>
      <c r="C102" s="2">
        <f t="shared" si="6"/>
        <v>0</v>
      </c>
      <c r="D102" s="1">
        <f t="shared" si="5"/>
        <v>0</v>
      </c>
      <c r="E102" s="1">
        <f t="shared" si="4"/>
        <v>0</v>
      </c>
      <c r="F102" s="1">
        <f t="shared" si="7"/>
        <v>0</v>
      </c>
      <c r="N102" s="6"/>
      <c r="O102"/>
    </row>
    <row r="103" spans="2:15" x14ac:dyDescent="0.25">
      <c r="B103">
        <v>70</v>
      </c>
      <c r="C103" s="2">
        <f t="shared" si="6"/>
        <v>0</v>
      </c>
      <c r="D103" s="1">
        <f t="shared" si="5"/>
        <v>0</v>
      </c>
      <c r="E103" s="1">
        <f t="shared" si="4"/>
        <v>0</v>
      </c>
      <c r="F103" s="1">
        <f t="shared" si="7"/>
        <v>0</v>
      </c>
      <c r="N103" s="6"/>
      <c r="O103"/>
    </row>
    <row r="104" spans="2:15" x14ac:dyDescent="0.25">
      <c r="B104">
        <v>71</v>
      </c>
      <c r="C104" s="2">
        <f t="shared" si="6"/>
        <v>0</v>
      </c>
      <c r="D104" s="1">
        <f t="shared" si="5"/>
        <v>0</v>
      </c>
      <c r="E104" s="1">
        <f t="shared" si="4"/>
        <v>0</v>
      </c>
      <c r="F104" s="1">
        <f t="shared" si="7"/>
        <v>0</v>
      </c>
      <c r="N104" s="6"/>
      <c r="O104"/>
    </row>
    <row r="105" spans="2:15" x14ac:dyDescent="0.25">
      <c r="B105">
        <v>72</v>
      </c>
      <c r="C105" s="2">
        <f t="shared" si="6"/>
        <v>0</v>
      </c>
      <c r="D105" s="1">
        <f t="shared" si="5"/>
        <v>0</v>
      </c>
      <c r="E105" s="1">
        <f t="shared" si="4"/>
        <v>0</v>
      </c>
      <c r="F105" s="1">
        <f t="shared" si="7"/>
        <v>0</v>
      </c>
      <c r="N105" s="6"/>
      <c r="O105"/>
    </row>
    <row r="106" spans="2:15" x14ac:dyDescent="0.25">
      <c r="B106">
        <v>73</v>
      </c>
      <c r="C106" s="2">
        <f t="shared" si="6"/>
        <v>0</v>
      </c>
      <c r="D106" s="1">
        <f t="shared" si="5"/>
        <v>0</v>
      </c>
      <c r="E106" s="1">
        <f t="shared" si="4"/>
        <v>0</v>
      </c>
      <c r="F106" s="1">
        <f t="shared" si="7"/>
        <v>0</v>
      </c>
      <c r="N106" s="6"/>
      <c r="O106"/>
    </row>
    <row r="107" spans="2:15" x14ac:dyDescent="0.25">
      <c r="B107">
        <v>74</v>
      </c>
      <c r="C107" s="2">
        <f t="shared" si="6"/>
        <v>0</v>
      </c>
      <c r="D107" s="1">
        <f t="shared" si="5"/>
        <v>0</v>
      </c>
      <c r="E107" s="1">
        <f t="shared" si="4"/>
        <v>0</v>
      </c>
      <c r="F107" s="1">
        <f t="shared" si="7"/>
        <v>0</v>
      </c>
      <c r="N107" s="6"/>
      <c r="O107"/>
    </row>
    <row r="108" spans="2:15" x14ac:dyDescent="0.25">
      <c r="B108">
        <v>75</v>
      </c>
      <c r="C108" s="2">
        <f t="shared" si="6"/>
        <v>0</v>
      </c>
      <c r="D108" s="1">
        <f t="shared" si="5"/>
        <v>0</v>
      </c>
      <c r="E108" s="1">
        <f t="shared" si="4"/>
        <v>0</v>
      </c>
      <c r="F108" s="1">
        <f t="shared" si="7"/>
        <v>0</v>
      </c>
      <c r="N108" s="6"/>
      <c r="O108"/>
    </row>
    <row r="109" spans="2:15" x14ac:dyDescent="0.25">
      <c r="B109">
        <v>76</v>
      </c>
      <c r="C109" s="2">
        <f t="shared" si="6"/>
        <v>0</v>
      </c>
      <c r="D109" s="1">
        <f t="shared" si="5"/>
        <v>0</v>
      </c>
      <c r="E109" s="1">
        <f t="shared" si="4"/>
        <v>0</v>
      </c>
      <c r="F109" s="1">
        <f t="shared" si="7"/>
        <v>0</v>
      </c>
      <c r="N109" s="6"/>
      <c r="O109"/>
    </row>
    <row r="110" spans="2:15" x14ac:dyDescent="0.25">
      <c r="B110">
        <v>77</v>
      </c>
      <c r="C110" s="2">
        <f t="shared" si="6"/>
        <v>0</v>
      </c>
      <c r="D110" s="1">
        <f t="shared" si="5"/>
        <v>0</v>
      </c>
      <c r="E110" s="1">
        <f t="shared" si="4"/>
        <v>0</v>
      </c>
      <c r="F110" s="1">
        <f t="shared" si="7"/>
        <v>0</v>
      </c>
      <c r="N110" s="6"/>
      <c r="O110"/>
    </row>
    <row r="111" spans="2:15" x14ac:dyDescent="0.25">
      <c r="B111">
        <v>78</v>
      </c>
      <c r="C111" s="2">
        <f t="shared" si="6"/>
        <v>0</v>
      </c>
      <c r="D111" s="1">
        <f t="shared" si="5"/>
        <v>0</v>
      </c>
      <c r="E111" s="1">
        <f t="shared" si="4"/>
        <v>0</v>
      </c>
      <c r="F111" s="1">
        <f t="shared" si="7"/>
        <v>0</v>
      </c>
      <c r="N111" s="6"/>
      <c r="O111"/>
    </row>
    <row r="112" spans="2:15" x14ac:dyDescent="0.25">
      <c r="B112">
        <v>79</v>
      </c>
      <c r="C112" s="2">
        <f t="shared" si="6"/>
        <v>0</v>
      </c>
      <c r="D112" s="1">
        <f t="shared" si="5"/>
        <v>0</v>
      </c>
      <c r="E112" s="1">
        <f t="shared" si="4"/>
        <v>0</v>
      </c>
      <c r="F112" s="1">
        <f t="shared" si="7"/>
        <v>0</v>
      </c>
      <c r="N112" s="6"/>
      <c r="O112"/>
    </row>
    <row r="113" spans="2:15" x14ac:dyDescent="0.25">
      <c r="B113">
        <v>80</v>
      </c>
      <c r="C113" s="2">
        <f t="shared" si="6"/>
        <v>0</v>
      </c>
      <c r="D113" s="1">
        <f t="shared" si="5"/>
        <v>0</v>
      </c>
      <c r="E113" s="1">
        <f t="shared" si="4"/>
        <v>0</v>
      </c>
      <c r="F113" s="1">
        <f t="shared" si="7"/>
        <v>0</v>
      </c>
      <c r="N113" s="6"/>
      <c r="O113"/>
    </row>
    <row r="114" spans="2:15" x14ac:dyDescent="0.25">
      <c r="B114">
        <v>81</v>
      </c>
      <c r="C114" s="2">
        <f t="shared" si="6"/>
        <v>0</v>
      </c>
      <c r="D114" s="1">
        <f t="shared" si="5"/>
        <v>0</v>
      </c>
      <c r="E114" s="1">
        <f t="shared" si="4"/>
        <v>0</v>
      </c>
      <c r="F114" s="1">
        <f t="shared" si="7"/>
        <v>0</v>
      </c>
      <c r="N114" s="6"/>
      <c r="O114"/>
    </row>
    <row r="115" spans="2:15" x14ac:dyDescent="0.25">
      <c r="B115">
        <v>82</v>
      </c>
      <c r="C115" s="2">
        <f t="shared" si="6"/>
        <v>0</v>
      </c>
      <c r="D115" s="1">
        <f t="shared" si="5"/>
        <v>0</v>
      </c>
      <c r="E115" s="1">
        <f t="shared" si="4"/>
        <v>0</v>
      </c>
      <c r="F115" s="1">
        <f t="shared" si="7"/>
        <v>0</v>
      </c>
      <c r="N115" s="6"/>
      <c r="O115"/>
    </row>
    <row r="116" spans="2:15" x14ac:dyDescent="0.25">
      <c r="B116">
        <v>83</v>
      </c>
      <c r="C116" s="2">
        <f t="shared" si="6"/>
        <v>0</v>
      </c>
      <c r="D116" s="1">
        <f t="shared" si="5"/>
        <v>0</v>
      </c>
      <c r="E116" s="1">
        <f t="shared" si="4"/>
        <v>0</v>
      </c>
      <c r="F116" s="1">
        <f t="shared" si="7"/>
        <v>0</v>
      </c>
      <c r="N116" s="6"/>
      <c r="O116"/>
    </row>
    <row r="117" spans="2:15" x14ac:dyDescent="0.25">
      <c r="B117">
        <v>84</v>
      </c>
      <c r="C117" s="2">
        <f t="shared" si="6"/>
        <v>0</v>
      </c>
      <c r="D117" s="1">
        <f t="shared" si="5"/>
        <v>0</v>
      </c>
      <c r="E117" s="1">
        <f t="shared" si="4"/>
        <v>0</v>
      </c>
      <c r="F117" s="1">
        <f t="shared" si="7"/>
        <v>0</v>
      </c>
      <c r="N117" s="6"/>
      <c r="O117"/>
    </row>
    <row r="118" spans="2:15" x14ac:dyDescent="0.25">
      <c r="B118">
        <v>85</v>
      </c>
      <c r="C118" s="2">
        <f t="shared" si="6"/>
        <v>0</v>
      </c>
      <c r="D118" s="1">
        <f t="shared" si="5"/>
        <v>0</v>
      </c>
      <c r="E118" s="1">
        <f t="shared" si="4"/>
        <v>0</v>
      </c>
      <c r="F118" s="1">
        <f t="shared" si="7"/>
        <v>0</v>
      </c>
      <c r="N118" s="6"/>
      <c r="O118"/>
    </row>
    <row r="119" spans="2:15" x14ac:dyDescent="0.25">
      <c r="B119">
        <v>86</v>
      </c>
      <c r="C119" s="2">
        <f t="shared" si="6"/>
        <v>0</v>
      </c>
      <c r="D119" s="1">
        <f t="shared" si="5"/>
        <v>0</v>
      </c>
      <c r="E119" s="1">
        <f t="shared" si="4"/>
        <v>0</v>
      </c>
      <c r="F119" s="1">
        <f t="shared" si="7"/>
        <v>0</v>
      </c>
      <c r="N119" s="6"/>
      <c r="O119"/>
    </row>
    <row r="120" spans="2:15" x14ac:dyDescent="0.25">
      <c r="B120">
        <v>87</v>
      </c>
      <c r="C120" s="2">
        <f t="shared" si="6"/>
        <v>0</v>
      </c>
      <c r="D120" s="1">
        <f t="shared" si="5"/>
        <v>0</v>
      </c>
      <c r="E120" s="1">
        <f t="shared" si="4"/>
        <v>0</v>
      </c>
      <c r="F120" s="1">
        <f t="shared" si="7"/>
        <v>0</v>
      </c>
      <c r="N120" s="6"/>
      <c r="O120"/>
    </row>
    <row r="121" spans="2:15" x14ac:dyDescent="0.25">
      <c r="B121">
        <v>88</v>
      </c>
      <c r="C121" s="2">
        <f t="shared" si="6"/>
        <v>0</v>
      </c>
      <c r="D121" s="1">
        <f t="shared" si="5"/>
        <v>0</v>
      </c>
      <c r="E121" s="1">
        <f t="shared" si="4"/>
        <v>0</v>
      </c>
      <c r="F121" s="1">
        <f t="shared" si="7"/>
        <v>0</v>
      </c>
      <c r="N121" s="6"/>
      <c r="O121"/>
    </row>
    <row r="122" spans="2:15" x14ac:dyDescent="0.25">
      <c r="B122">
        <v>89</v>
      </c>
      <c r="C122" s="2">
        <f t="shared" si="6"/>
        <v>0</v>
      </c>
      <c r="D122" s="1">
        <f t="shared" si="5"/>
        <v>0</v>
      </c>
      <c r="E122" s="1">
        <f t="shared" si="4"/>
        <v>0</v>
      </c>
      <c r="F122" s="1">
        <f t="shared" si="7"/>
        <v>0</v>
      </c>
      <c r="N122" s="6"/>
      <c r="O122"/>
    </row>
    <row r="123" spans="2:15" x14ac:dyDescent="0.25">
      <c r="B123">
        <v>90</v>
      </c>
      <c r="C123" s="2">
        <f t="shared" si="6"/>
        <v>0</v>
      </c>
      <c r="D123" s="1">
        <f t="shared" si="5"/>
        <v>0</v>
      </c>
      <c r="E123" s="1">
        <f t="shared" si="4"/>
        <v>0</v>
      </c>
      <c r="F123" s="1">
        <f t="shared" si="7"/>
        <v>0</v>
      </c>
      <c r="N123" s="6"/>
      <c r="O123"/>
    </row>
    <row r="124" spans="2:15" x14ac:dyDescent="0.25">
      <c r="B124">
        <v>91</v>
      </c>
      <c r="C124" s="2">
        <f t="shared" si="6"/>
        <v>0</v>
      </c>
      <c r="D124" s="1">
        <f t="shared" si="5"/>
        <v>0</v>
      </c>
      <c r="E124" s="1">
        <f t="shared" si="4"/>
        <v>0</v>
      </c>
      <c r="F124" s="1">
        <f t="shared" si="7"/>
        <v>0</v>
      </c>
      <c r="N124" s="6"/>
      <c r="O124"/>
    </row>
    <row r="125" spans="2:15" x14ac:dyDescent="0.25">
      <c r="B125">
        <v>92</v>
      </c>
      <c r="C125" s="2">
        <f t="shared" si="6"/>
        <v>0</v>
      </c>
      <c r="D125" s="1">
        <f t="shared" si="5"/>
        <v>0</v>
      </c>
      <c r="E125" s="1">
        <f t="shared" si="4"/>
        <v>0</v>
      </c>
      <c r="F125" s="1">
        <f t="shared" si="7"/>
        <v>0</v>
      </c>
      <c r="N125" s="6"/>
      <c r="O125"/>
    </row>
    <row r="126" spans="2:15" x14ac:dyDescent="0.25">
      <c r="B126">
        <v>93</v>
      </c>
      <c r="C126" s="2">
        <f t="shared" si="6"/>
        <v>0</v>
      </c>
      <c r="D126" s="1">
        <f t="shared" si="5"/>
        <v>0</v>
      </c>
      <c r="E126" s="1">
        <f t="shared" si="4"/>
        <v>0</v>
      </c>
      <c r="F126" s="1">
        <f t="shared" si="7"/>
        <v>0</v>
      </c>
      <c r="N126" s="6"/>
      <c r="O126"/>
    </row>
    <row r="127" spans="2:15" x14ac:dyDescent="0.25">
      <c r="B127">
        <v>94</v>
      </c>
      <c r="C127" s="2">
        <f t="shared" si="6"/>
        <v>0</v>
      </c>
      <c r="D127" s="1">
        <f t="shared" si="5"/>
        <v>0</v>
      </c>
      <c r="E127" s="1">
        <f t="shared" si="4"/>
        <v>0</v>
      </c>
      <c r="F127" s="1">
        <f t="shared" si="7"/>
        <v>0</v>
      </c>
      <c r="N127" s="6"/>
      <c r="O127"/>
    </row>
    <row r="128" spans="2:15" x14ac:dyDescent="0.25">
      <c r="B128">
        <v>95</v>
      </c>
      <c r="C128" s="2">
        <f t="shared" si="6"/>
        <v>0</v>
      </c>
      <c r="D128" s="1">
        <f t="shared" si="5"/>
        <v>0</v>
      </c>
      <c r="E128" s="1">
        <f t="shared" si="4"/>
        <v>0</v>
      </c>
      <c r="F128" s="1">
        <f t="shared" si="7"/>
        <v>0</v>
      </c>
      <c r="N128" s="6"/>
      <c r="O128"/>
    </row>
    <row r="129" spans="2:15" x14ac:dyDescent="0.25">
      <c r="B129">
        <v>96</v>
      </c>
      <c r="C129" s="2">
        <f t="shared" si="6"/>
        <v>0</v>
      </c>
      <c r="D129" s="1">
        <f t="shared" si="5"/>
        <v>0</v>
      </c>
      <c r="E129" s="1">
        <f t="shared" si="4"/>
        <v>0</v>
      </c>
      <c r="F129" s="1">
        <f t="shared" si="7"/>
        <v>0</v>
      </c>
      <c r="N129" s="6"/>
      <c r="O129"/>
    </row>
    <row r="130" spans="2:15" x14ac:dyDescent="0.25">
      <c r="B130">
        <v>97</v>
      </c>
      <c r="C130" s="2">
        <f t="shared" si="6"/>
        <v>0</v>
      </c>
      <c r="D130" s="1">
        <f t="shared" si="5"/>
        <v>0</v>
      </c>
      <c r="E130" s="1">
        <f t="shared" si="4"/>
        <v>0</v>
      </c>
      <c r="F130" s="1">
        <f t="shared" si="7"/>
        <v>0</v>
      </c>
      <c r="N130" s="6"/>
      <c r="O130"/>
    </row>
    <row r="131" spans="2:15" x14ac:dyDescent="0.25">
      <c r="B131">
        <v>98</v>
      </c>
      <c r="C131" s="2">
        <f t="shared" si="6"/>
        <v>0</v>
      </c>
      <c r="D131" s="1">
        <f t="shared" si="5"/>
        <v>0</v>
      </c>
      <c r="E131" s="1">
        <f t="shared" si="4"/>
        <v>0</v>
      </c>
      <c r="F131" s="1">
        <f t="shared" si="7"/>
        <v>0</v>
      </c>
      <c r="N131" s="6"/>
      <c r="O131"/>
    </row>
    <row r="132" spans="2:15" x14ac:dyDescent="0.25">
      <c r="B132">
        <v>99</v>
      </c>
      <c r="C132" s="2">
        <f t="shared" si="6"/>
        <v>0</v>
      </c>
      <c r="D132" s="1">
        <f t="shared" si="5"/>
        <v>0</v>
      </c>
      <c r="E132" s="1">
        <f t="shared" si="4"/>
        <v>0</v>
      </c>
      <c r="F132" s="1">
        <f t="shared" si="7"/>
        <v>0</v>
      </c>
      <c r="N132" s="6"/>
      <c r="O132"/>
    </row>
    <row r="133" spans="2:15" x14ac:dyDescent="0.25">
      <c r="B133">
        <v>100</v>
      </c>
      <c r="C133" s="2">
        <f t="shared" si="6"/>
        <v>0</v>
      </c>
      <c r="D133" s="1">
        <f t="shared" si="5"/>
        <v>0</v>
      </c>
      <c r="E133" s="1">
        <f t="shared" si="4"/>
        <v>0</v>
      </c>
      <c r="F133" s="1">
        <f t="shared" si="7"/>
        <v>0</v>
      </c>
      <c r="N133" s="6"/>
      <c r="O133"/>
    </row>
    <row r="134" spans="2:15" x14ac:dyDescent="0.25">
      <c r="B134">
        <v>101</v>
      </c>
      <c r="C134" s="2">
        <f t="shared" si="6"/>
        <v>0</v>
      </c>
      <c r="D134" s="1">
        <f t="shared" si="5"/>
        <v>0</v>
      </c>
      <c r="E134" s="1">
        <f t="shared" si="4"/>
        <v>0</v>
      </c>
      <c r="F134" s="1">
        <f t="shared" si="7"/>
        <v>0</v>
      </c>
      <c r="N134" s="6"/>
      <c r="O134"/>
    </row>
    <row r="135" spans="2:15" x14ac:dyDescent="0.25">
      <c r="B135">
        <v>102</v>
      </c>
      <c r="C135" s="2">
        <f t="shared" si="6"/>
        <v>0</v>
      </c>
      <c r="D135" s="1">
        <f t="shared" si="5"/>
        <v>0</v>
      </c>
      <c r="E135" s="1">
        <f t="shared" si="4"/>
        <v>0</v>
      </c>
      <c r="F135" s="1">
        <f t="shared" si="7"/>
        <v>0</v>
      </c>
      <c r="N135" s="6"/>
      <c r="O135"/>
    </row>
    <row r="136" spans="2:15" x14ac:dyDescent="0.25">
      <c r="B136">
        <v>103</v>
      </c>
      <c r="C136" s="2">
        <f t="shared" si="6"/>
        <v>0</v>
      </c>
      <c r="D136" s="1">
        <f t="shared" si="5"/>
        <v>0</v>
      </c>
      <c r="E136" s="1">
        <f t="shared" si="4"/>
        <v>0</v>
      </c>
      <c r="F136" s="1">
        <f t="shared" si="7"/>
        <v>0</v>
      </c>
      <c r="N136" s="6"/>
      <c r="O136"/>
    </row>
    <row r="137" spans="2:15" x14ac:dyDescent="0.25">
      <c r="B137">
        <v>104</v>
      </c>
      <c r="C137" s="2">
        <f t="shared" si="6"/>
        <v>0</v>
      </c>
      <c r="D137" s="1">
        <f t="shared" si="5"/>
        <v>0</v>
      </c>
      <c r="E137" s="1">
        <f t="shared" si="4"/>
        <v>0</v>
      </c>
      <c r="F137" s="1">
        <f t="shared" si="7"/>
        <v>0</v>
      </c>
      <c r="N137" s="6"/>
      <c r="O137"/>
    </row>
    <row r="138" spans="2:15" x14ac:dyDescent="0.25">
      <c r="B138">
        <v>105</v>
      </c>
      <c r="C138" s="2">
        <f t="shared" si="6"/>
        <v>0</v>
      </c>
      <c r="D138" s="1">
        <f t="shared" si="5"/>
        <v>0</v>
      </c>
      <c r="E138" s="1">
        <f t="shared" si="4"/>
        <v>0</v>
      </c>
      <c r="F138" s="1">
        <f t="shared" si="7"/>
        <v>0</v>
      </c>
      <c r="N138" s="6"/>
      <c r="O138"/>
    </row>
    <row r="139" spans="2:15" x14ac:dyDescent="0.25">
      <c r="B139">
        <v>106</v>
      </c>
      <c r="C139" s="2">
        <f t="shared" si="6"/>
        <v>0</v>
      </c>
      <c r="D139" s="1">
        <f t="shared" si="5"/>
        <v>0</v>
      </c>
      <c r="E139" s="1">
        <f t="shared" si="4"/>
        <v>0</v>
      </c>
      <c r="F139" s="1">
        <f t="shared" si="7"/>
        <v>0</v>
      </c>
      <c r="N139" s="6"/>
      <c r="O139"/>
    </row>
    <row r="140" spans="2:15" x14ac:dyDescent="0.25">
      <c r="B140">
        <v>107</v>
      </c>
      <c r="C140" s="2">
        <f t="shared" si="6"/>
        <v>0</v>
      </c>
      <c r="D140" s="1">
        <f t="shared" si="5"/>
        <v>0</v>
      </c>
      <c r="E140" s="1">
        <f t="shared" si="4"/>
        <v>0</v>
      </c>
      <c r="F140" s="1">
        <f t="shared" si="7"/>
        <v>0</v>
      </c>
      <c r="N140" s="6"/>
      <c r="O140"/>
    </row>
    <row r="141" spans="2:15" x14ac:dyDescent="0.25">
      <c r="B141">
        <v>108</v>
      </c>
      <c r="C141" s="2">
        <f t="shared" si="6"/>
        <v>0</v>
      </c>
      <c r="D141" s="1">
        <f t="shared" si="5"/>
        <v>0</v>
      </c>
      <c r="E141" s="1">
        <f t="shared" si="4"/>
        <v>0</v>
      </c>
      <c r="F141" s="1">
        <f t="shared" si="7"/>
        <v>0</v>
      </c>
      <c r="N141" s="6"/>
      <c r="O141"/>
    </row>
    <row r="142" spans="2:15" x14ac:dyDescent="0.25">
      <c r="B142">
        <v>109</v>
      </c>
      <c r="C142" s="2">
        <f t="shared" si="6"/>
        <v>0</v>
      </c>
      <c r="D142" s="1">
        <f t="shared" si="5"/>
        <v>0</v>
      </c>
      <c r="E142" s="1">
        <f t="shared" si="4"/>
        <v>0</v>
      </c>
      <c r="F142" s="1">
        <f t="shared" si="7"/>
        <v>0</v>
      </c>
      <c r="N142" s="6"/>
      <c r="O142"/>
    </row>
    <row r="143" spans="2:15" x14ac:dyDescent="0.25">
      <c r="B143">
        <v>110</v>
      </c>
      <c r="C143" s="2">
        <f t="shared" si="6"/>
        <v>0</v>
      </c>
      <c r="D143" s="1">
        <f t="shared" si="5"/>
        <v>0</v>
      </c>
      <c r="E143" s="1">
        <f t="shared" si="4"/>
        <v>0</v>
      </c>
      <c r="F143" s="1">
        <f t="shared" si="7"/>
        <v>0</v>
      </c>
      <c r="N143" s="6"/>
      <c r="O143"/>
    </row>
    <row r="144" spans="2:15" x14ac:dyDescent="0.25">
      <c r="B144">
        <v>111</v>
      </c>
      <c r="C144" s="2">
        <f t="shared" si="6"/>
        <v>0</v>
      </c>
      <c r="D144" s="1">
        <f t="shared" si="5"/>
        <v>0</v>
      </c>
      <c r="E144" s="1">
        <f t="shared" si="4"/>
        <v>0</v>
      </c>
      <c r="F144" s="1">
        <f t="shared" si="7"/>
        <v>0</v>
      </c>
      <c r="N144" s="6"/>
      <c r="O144"/>
    </row>
    <row r="145" spans="2:15" x14ac:dyDescent="0.25">
      <c r="B145">
        <v>112</v>
      </c>
      <c r="C145" s="2">
        <f t="shared" si="6"/>
        <v>0</v>
      </c>
      <c r="D145" s="1">
        <f t="shared" si="5"/>
        <v>0</v>
      </c>
      <c r="E145" s="1">
        <f t="shared" si="4"/>
        <v>0</v>
      </c>
      <c r="F145" s="1">
        <f t="shared" si="7"/>
        <v>0</v>
      </c>
      <c r="N145" s="6"/>
      <c r="O145"/>
    </row>
    <row r="146" spans="2:15" x14ac:dyDescent="0.25">
      <c r="B146">
        <v>113</v>
      </c>
      <c r="C146" s="2">
        <f t="shared" si="6"/>
        <v>0</v>
      </c>
      <c r="D146" s="1">
        <f t="shared" si="5"/>
        <v>0</v>
      </c>
      <c r="E146" s="1">
        <f t="shared" si="4"/>
        <v>0</v>
      </c>
      <c r="F146" s="1">
        <f t="shared" si="7"/>
        <v>0</v>
      </c>
      <c r="N146" s="6"/>
      <c r="O146"/>
    </row>
    <row r="147" spans="2:15" x14ac:dyDescent="0.25">
      <c r="B147">
        <v>114</v>
      </c>
      <c r="C147" s="2">
        <f t="shared" si="6"/>
        <v>0</v>
      </c>
      <c r="D147" s="1">
        <f t="shared" si="5"/>
        <v>0</v>
      </c>
      <c r="E147" s="1">
        <f t="shared" si="4"/>
        <v>0</v>
      </c>
      <c r="F147" s="1">
        <f t="shared" si="7"/>
        <v>0</v>
      </c>
      <c r="N147" s="6"/>
      <c r="O147"/>
    </row>
    <row r="148" spans="2:15" x14ac:dyDescent="0.25">
      <c r="B148">
        <v>115</v>
      </c>
      <c r="C148" s="2">
        <f t="shared" si="6"/>
        <v>0</v>
      </c>
      <c r="D148" s="1">
        <f t="shared" si="5"/>
        <v>0</v>
      </c>
      <c r="E148" s="1">
        <f t="shared" si="4"/>
        <v>0</v>
      </c>
      <c r="F148" s="1">
        <f t="shared" si="7"/>
        <v>0</v>
      </c>
      <c r="N148" s="6"/>
      <c r="O148"/>
    </row>
    <row r="149" spans="2:15" x14ac:dyDescent="0.25">
      <c r="B149">
        <v>116</v>
      </c>
      <c r="C149" s="2">
        <f t="shared" si="6"/>
        <v>0</v>
      </c>
      <c r="D149" s="1">
        <f t="shared" si="5"/>
        <v>0</v>
      </c>
      <c r="E149" s="1">
        <f t="shared" si="4"/>
        <v>0</v>
      </c>
      <c r="F149" s="1">
        <f t="shared" si="7"/>
        <v>0</v>
      </c>
      <c r="N149" s="6"/>
      <c r="O149"/>
    </row>
    <row r="150" spans="2:15" x14ac:dyDescent="0.25">
      <c r="B150">
        <v>117</v>
      </c>
      <c r="C150" s="2">
        <f t="shared" si="6"/>
        <v>0</v>
      </c>
      <c r="D150" s="1">
        <f t="shared" si="5"/>
        <v>0</v>
      </c>
      <c r="E150" s="1">
        <f t="shared" si="4"/>
        <v>0</v>
      </c>
      <c r="F150" s="1">
        <f t="shared" si="7"/>
        <v>0</v>
      </c>
      <c r="N150" s="6"/>
      <c r="O150"/>
    </row>
    <row r="151" spans="2:15" x14ac:dyDescent="0.25">
      <c r="B151">
        <v>118</v>
      </c>
      <c r="C151" s="2">
        <f t="shared" si="6"/>
        <v>0</v>
      </c>
      <c r="D151" s="1">
        <f t="shared" si="5"/>
        <v>0</v>
      </c>
      <c r="E151" s="1">
        <f t="shared" si="4"/>
        <v>0</v>
      </c>
      <c r="F151" s="1">
        <f t="shared" si="7"/>
        <v>0</v>
      </c>
      <c r="N151" s="6"/>
      <c r="O151"/>
    </row>
    <row r="152" spans="2:15" x14ac:dyDescent="0.25">
      <c r="B152">
        <v>119</v>
      </c>
      <c r="C152" s="2">
        <f t="shared" si="6"/>
        <v>0</v>
      </c>
      <c r="D152" s="1">
        <f t="shared" si="5"/>
        <v>0</v>
      </c>
      <c r="E152" s="1">
        <f t="shared" si="4"/>
        <v>0</v>
      </c>
      <c r="F152" s="1">
        <f t="shared" si="7"/>
        <v>0</v>
      </c>
      <c r="N152" s="6"/>
      <c r="O152"/>
    </row>
    <row r="153" spans="2:15" x14ac:dyDescent="0.25">
      <c r="B153">
        <v>120</v>
      </c>
      <c r="C153" s="2">
        <f t="shared" si="6"/>
        <v>0</v>
      </c>
      <c r="D153" s="1">
        <f t="shared" si="5"/>
        <v>0</v>
      </c>
      <c r="E153" s="1">
        <f t="shared" si="4"/>
        <v>0</v>
      </c>
      <c r="F153" s="1">
        <f t="shared" si="7"/>
        <v>0</v>
      </c>
      <c r="N153" s="6"/>
      <c r="O153"/>
    </row>
    <row r="154" spans="2:15" x14ac:dyDescent="0.25">
      <c r="B154">
        <v>121</v>
      </c>
      <c r="C154" s="2">
        <f t="shared" si="6"/>
        <v>0</v>
      </c>
      <c r="D154" s="1">
        <f t="shared" si="5"/>
        <v>0</v>
      </c>
      <c r="E154" s="1">
        <f t="shared" si="4"/>
        <v>0</v>
      </c>
      <c r="F154" s="1">
        <f t="shared" si="7"/>
        <v>0</v>
      </c>
      <c r="N154" s="6"/>
      <c r="O154"/>
    </row>
    <row r="155" spans="2:15" x14ac:dyDescent="0.25">
      <c r="B155">
        <v>122</v>
      </c>
      <c r="C155" s="2">
        <f t="shared" si="6"/>
        <v>0</v>
      </c>
      <c r="D155" s="1">
        <f t="shared" si="5"/>
        <v>0</v>
      </c>
      <c r="E155" s="1">
        <f t="shared" si="4"/>
        <v>0</v>
      </c>
      <c r="F155" s="1">
        <f t="shared" si="7"/>
        <v>0</v>
      </c>
      <c r="N155" s="6"/>
      <c r="O155"/>
    </row>
    <row r="156" spans="2:15" x14ac:dyDescent="0.25">
      <c r="B156">
        <v>123</v>
      </c>
      <c r="C156" s="2">
        <f t="shared" si="6"/>
        <v>0</v>
      </c>
      <c r="D156" s="1">
        <f t="shared" si="5"/>
        <v>0</v>
      </c>
      <c r="E156" s="1">
        <f t="shared" si="4"/>
        <v>0</v>
      </c>
      <c r="F156" s="1">
        <f t="shared" si="7"/>
        <v>0</v>
      </c>
      <c r="N156" s="6"/>
      <c r="O156"/>
    </row>
    <row r="157" spans="2:15" x14ac:dyDescent="0.25">
      <c r="B157">
        <v>124</v>
      </c>
      <c r="C157" s="2">
        <f t="shared" si="6"/>
        <v>0</v>
      </c>
      <c r="D157" s="1">
        <f t="shared" si="5"/>
        <v>0</v>
      </c>
      <c r="E157" s="1">
        <f t="shared" si="4"/>
        <v>0</v>
      </c>
      <c r="F157" s="1">
        <f t="shared" si="7"/>
        <v>0</v>
      </c>
      <c r="N157" s="6"/>
      <c r="O157"/>
    </row>
    <row r="158" spans="2:15" x14ac:dyDescent="0.25">
      <c r="B158">
        <v>125</v>
      </c>
      <c r="C158" s="2">
        <f t="shared" si="6"/>
        <v>0</v>
      </c>
      <c r="D158" s="1">
        <f t="shared" si="5"/>
        <v>0</v>
      </c>
      <c r="E158" s="1">
        <f t="shared" si="4"/>
        <v>0</v>
      </c>
      <c r="F158" s="1">
        <f t="shared" si="7"/>
        <v>0</v>
      </c>
      <c r="N158" s="6"/>
      <c r="O158"/>
    </row>
    <row r="159" spans="2:15" x14ac:dyDescent="0.25">
      <c r="B159">
        <v>126</v>
      </c>
      <c r="C159" s="2">
        <f t="shared" si="6"/>
        <v>0</v>
      </c>
      <c r="D159" s="1">
        <f t="shared" si="5"/>
        <v>0</v>
      </c>
      <c r="E159" s="1">
        <f t="shared" si="4"/>
        <v>0</v>
      </c>
      <c r="F159" s="1">
        <f t="shared" si="7"/>
        <v>0</v>
      </c>
      <c r="N159" s="6"/>
      <c r="O159"/>
    </row>
    <row r="160" spans="2:15" x14ac:dyDescent="0.25">
      <c r="B160">
        <v>127</v>
      </c>
      <c r="C160" s="2">
        <f t="shared" si="6"/>
        <v>0</v>
      </c>
      <c r="D160" s="1">
        <f t="shared" si="5"/>
        <v>0</v>
      </c>
      <c r="E160" s="1">
        <f t="shared" si="4"/>
        <v>0</v>
      </c>
      <c r="F160" s="1">
        <f t="shared" si="7"/>
        <v>0</v>
      </c>
      <c r="N160" s="6"/>
      <c r="O160"/>
    </row>
    <row r="161" spans="2:15" x14ac:dyDescent="0.25">
      <c r="B161">
        <v>128</v>
      </c>
      <c r="C161" s="2">
        <f t="shared" si="6"/>
        <v>0</v>
      </c>
      <c r="D161" s="1">
        <f t="shared" si="5"/>
        <v>0</v>
      </c>
      <c r="E161" s="1">
        <f t="shared" si="4"/>
        <v>0</v>
      </c>
      <c r="F161" s="1">
        <f t="shared" si="7"/>
        <v>0</v>
      </c>
      <c r="N161" s="6"/>
      <c r="O161"/>
    </row>
    <row r="162" spans="2:15" x14ac:dyDescent="0.25">
      <c r="B162">
        <v>129</v>
      </c>
      <c r="C162" s="2">
        <f t="shared" si="6"/>
        <v>0</v>
      </c>
      <c r="D162" s="1">
        <f t="shared" si="5"/>
        <v>0</v>
      </c>
      <c r="E162" s="1">
        <f t="shared" ref="E162:E225" si="8">C162*(C$8/12)</f>
        <v>0</v>
      </c>
      <c r="F162" s="1">
        <f t="shared" si="7"/>
        <v>0</v>
      </c>
      <c r="N162" s="6"/>
      <c r="O162"/>
    </row>
    <row r="163" spans="2:15" x14ac:dyDescent="0.25">
      <c r="B163">
        <v>130</v>
      </c>
      <c r="C163" s="2">
        <f t="shared" si="6"/>
        <v>0</v>
      </c>
      <c r="D163" s="1">
        <f t="shared" ref="D163:D226" si="9">IF(C$21="No Loan",0,(C$21*-1)-E163)</f>
        <v>0</v>
      </c>
      <c r="E163" s="1">
        <f t="shared" si="8"/>
        <v>0</v>
      </c>
      <c r="F163" s="1">
        <f t="shared" si="7"/>
        <v>0</v>
      </c>
      <c r="N163" s="6"/>
      <c r="O163"/>
    </row>
    <row r="164" spans="2:15" x14ac:dyDescent="0.25">
      <c r="B164">
        <v>131</v>
      </c>
      <c r="C164" s="2">
        <f t="shared" ref="C164:C227" si="10">F163</f>
        <v>0</v>
      </c>
      <c r="D164" s="1">
        <f t="shared" si="9"/>
        <v>0</v>
      </c>
      <c r="E164" s="1">
        <f t="shared" si="8"/>
        <v>0</v>
      </c>
      <c r="F164" s="1">
        <f t="shared" ref="F164:F227" si="11">C164-D164</f>
        <v>0</v>
      </c>
      <c r="N164" s="6"/>
      <c r="O164"/>
    </row>
    <row r="165" spans="2:15" x14ac:dyDescent="0.25">
      <c r="B165">
        <v>132</v>
      </c>
      <c r="C165" s="2">
        <f t="shared" si="10"/>
        <v>0</v>
      </c>
      <c r="D165" s="1">
        <f t="shared" si="9"/>
        <v>0</v>
      </c>
      <c r="E165" s="1">
        <f t="shared" si="8"/>
        <v>0</v>
      </c>
      <c r="F165" s="1">
        <f t="shared" si="11"/>
        <v>0</v>
      </c>
      <c r="N165" s="6"/>
      <c r="O165"/>
    </row>
    <row r="166" spans="2:15" x14ac:dyDescent="0.25">
      <c r="B166">
        <v>133</v>
      </c>
      <c r="C166" s="2">
        <f t="shared" si="10"/>
        <v>0</v>
      </c>
      <c r="D166" s="1">
        <f t="shared" si="9"/>
        <v>0</v>
      </c>
      <c r="E166" s="1">
        <f t="shared" si="8"/>
        <v>0</v>
      </c>
      <c r="F166" s="1">
        <f t="shared" si="11"/>
        <v>0</v>
      </c>
      <c r="N166" s="6"/>
      <c r="O166"/>
    </row>
    <row r="167" spans="2:15" x14ac:dyDescent="0.25">
      <c r="B167">
        <v>134</v>
      </c>
      <c r="C167" s="2">
        <f t="shared" si="10"/>
        <v>0</v>
      </c>
      <c r="D167" s="1">
        <f t="shared" si="9"/>
        <v>0</v>
      </c>
      <c r="E167" s="1">
        <f t="shared" si="8"/>
        <v>0</v>
      </c>
      <c r="F167" s="1">
        <f t="shared" si="11"/>
        <v>0</v>
      </c>
      <c r="N167" s="6"/>
      <c r="O167"/>
    </row>
    <row r="168" spans="2:15" x14ac:dyDescent="0.25">
      <c r="B168">
        <v>135</v>
      </c>
      <c r="C168" s="2">
        <f t="shared" si="10"/>
        <v>0</v>
      </c>
      <c r="D168" s="1">
        <f t="shared" si="9"/>
        <v>0</v>
      </c>
      <c r="E168" s="1">
        <f t="shared" si="8"/>
        <v>0</v>
      </c>
      <c r="F168" s="1">
        <f t="shared" si="11"/>
        <v>0</v>
      </c>
      <c r="N168" s="6"/>
      <c r="O168"/>
    </row>
    <row r="169" spans="2:15" x14ac:dyDescent="0.25">
      <c r="B169">
        <v>136</v>
      </c>
      <c r="C169" s="2">
        <f t="shared" si="10"/>
        <v>0</v>
      </c>
      <c r="D169" s="1">
        <f t="shared" si="9"/>
        <v>0</v>
      </c>
      <c r="E169" s="1">
        <f t="shared" si="8"/>
        <v>0</v>
      </c>
      <c r="F169" s="1">
        <f t="shared" si="11"/>
        <v>0</v>
      </c>
      <c r="N169" s="6"/>
      <c r="O169"/>
    </row>
    <row r="170" spans="2:15" x14ac:dyDescent="0.25">
      <c r="B170">
        <v>137</v>
      </c>
      <c r="C170" s="2">
        <f t="shared" si="10"/>
        <v>0</v>
      </c>
      <c r="D170" s="1">
        <f t="shared" si="9"/>
        <v>0</v>
      </c>
      <c r="E170" s="1">
        <f t="shared" si="8"/>
        <v>0</v>
      </c>
      <c r="F170" s="1">
        <f t="shared" si="11"/>
        <v>0</v>
      </c>
      <c r="N170" s="6"/>
      <c r="O170"/>
    </row>
    <row r="171" spans="2:15" x14ac:dyDescent="0.25">
      <c r="B171">
        <v>138</v>
      </c>
      <c r="C171" s="2">
        <f t="shared" si="10"/>
        <v>0</v>
      </c>
      <c r="D171" s="1">
        <f t="shared" si="9"/>
        <v>0</v>
      </c>
      <c r="E171" s="1">
        <f t="shared" si="8"/>
        <v>0</v>
      </c>
      <c r="F171" s="1">
        <f t="shared" si="11"/>
        <v>0</v>
      </c>
      <c r="N171" s="6"/>
      <c r="O171"/>
    </row>
    <row r="172" spans="2:15" x14ac:dyDescent="0.25">
      <c r="B172">
        <v>139</v>
      </c>
      <c r="C172" s="2">
        <f t="shared" si="10"/>
        <v>0</v>
      </c>
      <c r="D172" s="1">
        <f t="shared" si="9"/>
        <v>0</v>
      </c>
      <c r="E172" s="1">
        <f t="shared" si="8"/>
        <v>0</v>
      </c>
      <c r="F172" s="1">
        <f t="shared" si="11"/>
        <v>0</v>
      </c>
      <c r="N172" s="6"/>
      <c r="O172"/>
    </row>
    <row r="173" spans="2:15" x14ac:dyDescent="0.25">
      <c r="B173">
        <v>140</v>
      </c>
      <c r="C173" s="2">
        <f t="shared" si="10"/>
        <v>0</v>
      </c>
      <c r="D173" s="1">
        <f t="shared" si="9"/>
        <v>0</v>
      </c>
      <c r="E173" s="1">
        <f t="shared" si="8"/>
        <v>0</v>
      </c>
      <c r="F173" s="1">
        <f t="shared" si="11"/>
        <v>0</v>
      </c>
      <c r="N173" s="6"/>
      <c r="O173"/>
    </row>
    <row r="174" spans="2:15" x14ac:dyDescent="0.25">
      <c r="B174">
        <v>141</v>
      </c>
      <c r="C174" s="2">
        <f t="shared" si="10"/>
        <v>0</v>
      </c>
      <c r="D174" s="1">
        <f t="shared" si="9"/>
        <v>0</v>
      </c>
      <c r="E174" s="1">
        <f t="shared" si="8"/>
        <v>0</v>
      </c>
      <c r="F174" s="1">
        <f t="shared" si="11"/>
        <v>0</v>
      </c>
      <c r="N174" s="6"/>
      <c r="O174"/>
    </row>
    <row r="175" spans="2:15" x14ac:dyDescent="0.25">
      <c r="B175">
        <v>142</v>
      </c>
      <c r="C175" s="2">
        <f t="shared" si="10"/>
        <v>0</v>
      </c>
      <c r="D175" s="1">
        <f t="shared" si="9"/>
        <v>0</v>
      </c>
      <c r="E175" s="1">
        <f t="shared" si="8"/>
        <v>0</v>
      </c>
      <c r="F175" s="1">
        <f t="shared" si="11"/>
        <v>0</v>
      </c>
      <c r="N175" s="6"/>
      <c r="O175"/>
    </row>
    <row r="176" spans="2:15" x14ac:dyDescent="0.25">
      <c r="B176">
        <v>143</v>
      </c>
      <c r="C176" s="2">
        <f t="shared" si="10"/>
        <v>0</v>
      </c>
      <c r="D176" s="1">
        <f t="shared" si="9"/>
        <v>0</v>
      </c>
      <c r="E176" s="1">
        <f t="shared" si="8"/>
        <v>0</v>
      </c>
      <c r="F176" s="1">
        <f t="shared" si="11"/>
        <v>0</v>
      </c>
      <c r="N176" s="6"/>
      <c r="O176"/>
    </row>
    <row r="177" spans="2:15" x14ac:dyDescent="0.25">
      <c r="B177">
        <v>144</v>
      </c>
      <c r="C177" s="2">
        <f t="shared" si="10"/>
        <v>0</v>
      </c>
      <c r="D177" s="1">
        <f t="shared" si="9"/>
        <v>0</v>
      </c>
      <c r="E177" s="1">
        <f t="shared" si="8"/>
        <v>0</v>
      </c>
      <c r="F177" s="1">
        <f t="shared" si="11"/>
        <v>0</v>
      </c>
      <c r="N177" s="6"/>
      <c r="O177"/>
    </row>
    <row r="178" spans="2:15" x14ac:dyDescent="0.25">
      <c r="B178">
        <v>145</v>
      </c>
      <c r="C178" s="2">
        <f t="shared" si="10"/>
        <v>0</v>
      </c>
      <c r="D178" s="1">
        <f t="shared" si="9"/>
        <v>0</v>
      </c>
      <c r="E178" s="1">
        <f t="shared" si="8"/>
        <v>0</v>
      </c>
      <c r="F178" s="1">
        <f t="shared" si="11"/>
        <v>0</v>
      </c>
      <c r="N178" s="6"/>
      <c r="O178"/>
    </row>
    <row r="179" spans="2:15" x14ac:dyDescent="0.25">
      <c r="B179">
        <v>146</v>
      </c>
      <c r="C179" s="2">
        <f t="shared" si="10"/>
        <v>0</v>
      </c>
      <c r="D179" s="1">
        <f t="shared" si="9"/>
        <v>0</v>
      </c>
      <c r="E179" s="1">
        <f t="shared" si="8"/>
        <v>0</v>
      </c>
      <c r="F179" s="1">
        <f t="shared" si="11"/>
        <v>0</v>
      </c>
      <c r="N179" s="6"/>
      <c r="O179"/>
    </row>
    <row r="180" spans="2:15" x14ac:dyDescent="0.25">
      <c r="B180">
        <v>147</v>
      </c>
      <c r="C180" s="2">
        <f t="shared" si="10"/>
        <v>0</v>
      </c>
      <c r="D180" s="1">
        <f t="shared" si="9"/>
        <v>0</v>
      </c>
      <c r="E180" s="1">
        <f t="shared" si="8"/>
        <v>0</v>
      </c>
      <c r="F180" s="1">
        <f t="shared" si="11"/>
        <v>0</v>
      </c>
      <c r="N180" s="6"/>
      <c r="O180"/>
    </row>
    <row r="181" spans="2:15" x14ac:dyDescent="0.25">
      <c r="B181">
        <v>148</v>
      </c>
      <c r="C181" s="2">
        <f t="shared" si="10"/>
        <v>0</v>
      </c>
      <c r="D181" s="1">
        <f t="shared" si="9"/>
        <v>0</v>
      </c>
      <c r="E181" s="1">
        <f t="shared" si="8"/>
        <v>0</v>
      </c>
      <c r="F181" s="1">
        <f t="shared" si="11"/>
        <v>0</v>
      </c>
      <c r="N181" s="6"/>
      <c r="O181"/>
    </row>
    <row r="182" spans="2:15" x14ac:dyDescent="0.25">
      <c r="B182">
        <v>149</v>
      </c>
      <c r="C182" s="2">
        <f t="shared" si="10"/>
        <v>0</v>
      </c>
      <c r="D182" s="1">
        <f t="shared" si="9"/>
        <v>0</v>
      </c>
      <c r="E182" s="1">
        <f t="shared" si="8"/>
        <v>0</v>
      </c>
      <c r="F182" s="1">
        <f t="shared" si="11"/>
        <v>0</v>
      </c>
      <c r="N182" s="6"/>
      <c r="O182"/>
    </row>
    <row r="183" spans="2:15" x14ac:dyDescent="0.25">
      <c r="B183">
        <v>150</v>
      </c>
      <c r="C183" s="2">
        <f t="shared" si="10"/>
        <v>0</v>
      </c>
      <c r="D183" s="1">
        <f t="shared" si="9"/>
        <v>0</v>
      </c>
      <c r="E183" s="1">
        <f t="shared" si="8"/>
        <v>0</v>
      </c>
      <c r="F183" s="1">
        <f t="shared" si="11"/>
        <v>0</v>
      </c>
      <c r="N183" s="6"/>
      <c r="O183"/>
    </row>
    <row r="184" spans="2:15" x14ac:dyDescent="0.25">
      <c r="B184">
        <v>151</v>
      </c>
      <c r="C184" s="2">
        <f t="shared" si="10"/>
        <v>0</v>
      </c>
      <c r="D184" s="1">
        <f t="shared" si="9"/>
        <v>0</v>
      </c>
      <c r="E184" s="1">
        <f t="shared" si="8"/>
        <v>0</v>
      </c>
      <c r="F184" s="1">
        <f t="shared" si="11"/>
        <v>0</v>
      </c>
      <c r="N184" s="6"/>
      <c r="O184"/>
    </row>
    <row r="185" spans="2:15" x14ac:dyDescent="0.25">
      <c r="B185">
        <v>152</v>
      </c>
      <c r="C185" s="2">
        <f t="shared" si="10"/>
        <v>0</v>
      </c>
      <c r="D185" s="1">
        <f t="shared" si="9"/>
        <v>0</v>
      </c>
      <c r="E185" s="1">
        <f t="shared" si="8"/>
        <v>0</v>
      </c>
      <c r="F185" s="1">
        <f t="shared" si="11"/>
        <v>0</v>
      </c>
      <c r="N185" s="6"/>
      <c r="O185"/>
    </row>
    <row r="186" spans="2:15" x14ac:dyDescent="0.25">
      <c r="B186">
        <v>153</v>
      </c>
      <c r="C186" s="2">
        <f t="shared" si="10"/>
        <v>0</v>
      </c>
      <c r="D186" s="1">
        <f t="shared" si="9"/>
        <v>0</v>
      </c>
      <c r="E186" s="1">
        <f t="shared" si="8"/>
        <v>0</v>
      </c>
      <c r="F186" s="1">
        <f t="shared" si="11"/>
        <v>0</v>
      </c>
      <c r="N186" s="6"/>
      <c r="O186"/>
    </row>
    <row r="187" spans="2:15" x14ac:dyDescent="0.25">
      <c r="B187">
        <v>154</v>
      </c>
      <c r="C187" s="2">
        <f t="shared" si="10"/>
        <v>0</v>
      </c>
      <c r="D187" s="1">
        <f t="shared" si="9"/>
        <v>0</v>
      </c>
      <c r="E187" s="1">
        <f t="shared" si="8"/>
        <v>0</v>
      </c>
      <c r="F187" s="1">
        <f t="shared" si="11"/>
        <v>0</v>
      </c>
      <c r="N187" s="6"/>
      <c r="O187"/>
    </row>
    <row r="188" spans="2:15" x14ac:dyDescent="0.25">
      <c r="B188">
        <v>155</v>
      </c>
      <c r="C188" s="2">
        <f t="shared" si="10"/>
        <v>0</v>
      </c>
      <c r="D188" s="1">
        <f t="shared" si="9"/>
        <v>0</v>
      </c>
      <c r="E188" s="1">
        <f t="shared" si="8"/>
        <v>0</v>
      </c>
      <c r="F188" s="1">
        <f t="shared" si="11"/>
        <v>0</v>
      </c>
      <c r="N188" s="6"/>
      <c r="O188"/>
    </row>
    <row r="189" spans="2:15" x14ac:dyDescent="0.25">
      <c r="B189">
        <v>156</v>
      </c>
      <c r="C189" s="2">
        <f t="shared" si="10"/>
        <v>0</v>
      </c>
      <c r="D189" s="1">
        <f t="shared" si="9"/>
        <v>0</v>
      </c>
      <c r="E189" s="1">
        <f t="shared" si="8"/>
        <v>0</v>
      </c>
      <c r="F189" s="1">
        <f t="shared" si="11"/>
        <v>0</v>
      </c>
      <c r="N189" s="6"/>
      <c r="O189"/>
    </row>
    <row r="190" spans="2:15" x14ac:dyDescent="0.25">
      <c r="B190">
        <v>157</v>
      </c>
      <c r="C190" s="2">
        <f t="shared" si="10"/>
        <v>0</v>
      </c>
      <c r="D190" s="1">
        <f t="shared" si="9"/>
        <v>0</v>
      </c>
      <c r="E190" s="1">
        <f t="shared" si="8"/>
        <v>0</v>
      </c>
      <c r="F190" s="1">
        <f t="shared" si="11"/>
        <v>0</v>
      </c>
      <c r="N190" s="6"/>
      <c r="O190"/>
    </row>
    <row r="191" spans="2:15" x14ac:dyDescent="0.25">
      <c r="B191">
        <v>158</v>
      </c>
      <c r="C191" s="2">
        <f t="shared" si="10"/>
        <v>0</v>
      </c>
      <c r="D191" s="1">
        <f t="shared" si="9"/>
        <v>0</v>
      </c>
      <c r="E191" s="1">
        <f t="shared" si="8"/>
        <v>0</v>
      </c>
      <c r="F191" s="1">
        <f t="shared" si="11"/>
        <v>0</v>
      </c>
      <c r="N191" s="6"/>
      <c r="O191"/>
    </row>
    <row r="192" spans="2:15" x14ac:dyDescent="0.25">
      <c r="B192">
        <v>159</v>
      </c>
      <c r="C192" s="2">
        <f t="shared" si="10"/>
        <v>0</v>
      </c>
      <c r="D192" s="1">
        <f t="shared" si="9"/>
        <v>0</v>
      </c>
      <c r="E192" s="1">
        <f t="shared" si="8"/>
        <v>0</v>
      </c>
      <c r="F192" s="1">
        <f t="shared" si="11"/>
        <v>0</v>
      </c>
      <c r="N192" s="6"/>
      <c r="O192"/>
    </row>
    <row r="193" spans="2:15" x14ac:dyDescent="0.25">
      <c r="B193">
        <v>160</v>
      </c>
      <c r="C193" s="2">
        <f t="shared" si="10"/>
        <v>0</v>
      </c>
      <c r="D193" s="1">
        <f t="shared" si="9"/>
        <v>0</v>
      </c>
      <c r="E193" s="1">
        <f t="shared" si="8"/>
        <v>0</v>
      </c>
      <c r="F193" s="1">
        <f t="shared" si="11"/>
        <v>0</v>
      </c>
      <c r="N193" s="6"/>
      <c r="O193"/>
    </row>
    <row r="194" spans="2:15" x14ac:dyDescent="0.25">
      <c r="B194">
        <v>161</v>
      </c>
      <c r="C194" s="2">
        <f t="shared" si="10"/>
        <v>0</v>
      </c>
      <c r="D194" s="1">
        <f t="shared" si="9"/>
        <v>0</v>
      </c>
      <c r="E194" s="1">
        <f t="shared" si="8"/>
        <v>0</v>
      </c>
      <c r="F194" s="1">
        <f t="shared" si="11"/>
        <v>0</v>
      </c>
      <c r="N194" s="6"/>
      <c r="O194"/>
    </row>
    <row r="195" spans="2:15" x14ac:dyDescent="0.25">
      <c r="B195">
        <v>162</v>
      </c>
      <c r="C195" s="2">
        <f t="shared" si="10"/>
        <v>0</v>
      </c>
      <c r="D195" s="1">
        <f t="shared" si="9"/>
        <v>0</v>
      </c>
      <c r="E195" s="1">
        <f t="shared" si="8"/>
        <v>0</v>
      </c>
      <c r="F195" s="1">
        <f t="shared" si="11"/>
        <v>0</v>
      </c>
      <c r="N195" s="6"/>
      <c r="O195"/>
    </row>
    <row r="196" spans="2:15" x14ac:dyDescent="0.25">
      <c r="B196">
        <v>163</v>
      </c>
      <c r="C196" s="2">
        <f t="shared" si="10"/>
        <v>0</v>
      </c>
      <c r="D196" s="1">
        <f t="shared" si="9"/>
        <v>0</v>
      </c>
      <c r="E196" s="1">
        <f t="shared" si="8"/>
        <v>0</v>
      </c>
      <c r="F196" s="1">
        <f t="shared" si="11"/>
        <v>0</v>
      </c>
      <c r="N196" s="6"/>
      <c r="O196"/>
    </row>
    <row r="197" spans="2:15" x14ac:dyDescent="0.25">
      <c r="B197">
        <v>164</v>
      </c>
      <c r="C197" s="2">
        <f t="shared" si="10"/>
        <v>0</v>
      </c>
      <c r="D197" s="1">
        <f t="shared" si="9"/>
        <v>0</v>
      </c>
      <c r="E197" s="1">
        <f t="shared" si="8"/>
        <v>0</v>
      </c>
      <c r="F197" s="1">
        <f t="shared" si="11"/>
        <v>0</v>
      </c>
      <c r="N197" s="6"/>
      <c r="O197"/>
    </row>
    <row r="198" spans="2:15" x14ac:dyDescent="0.25">
      <c r="B198">
        <v>165</v>
      </c>
      <c r="C198" s="2">
        <f t="shared" si="10"/>
        <v>0</v>
      </c>
      <c r="D198" s="1">
        <f t="shared" si="9"/>
        <v>0</v>
      </c>
      <c r="E198" s="1">
        <f t="shared" si="8"/>
        <v>0</v>
      </c>
      <c r="F198" s="1">
        <f t="shared" si="11"/>
        <v>0</v>
      </c>
      <c r="N198" s="6"/>
      <c r="O198"/>
    </row>
    <row r="199" spans="2:15" x14ac:dyDescent="0.25">
      <c r="B199">
        <v>166</v>
      </c>
      <c r="C199" s="2">
        <f t="shared" si="10"/>
        <v>0</v>
      </c>
      <c r="D199" s="1">
        <f t="shared" si="9"/>
        <v>0</v>
      </c>
      <c r="E199" s="1">
        <f t="shared" si="8"/>
        <v>0</v>
      </c>
      <c r="F199" s="1">
        <f t="shared" si="11"/>
        <v>0</v>
      </c>
      <c r="N199" s="6"/>
      <c r="O199"/>
    </row>
    <row r="200" spans="2:15" x14ac:dyDescent="0.25">
      <c r="B200">
        <v>167</v>
      </c>
      <c r="C200" s="2">
        <f t="shared" si="10"/>
        <v>0</v>
      </c>
      <c r="D200" s="1">
        <f t="shared" si="9"/>
        <v>0</v>
      </c>
      <c r="E200" s="1">
        <f t="shared" si="8"/>
        <v>0</v>
      </c>
      <c r="F200" s="1">
        <f t="shared" si="11"/>
        <v>0</v>
      </c>
      <c r="N200" s="6"/>
      <c r="O200"/>
    </row>
    <row r="201" spans="2:15" x14ac:dyDescent="0.25">
      <c r="B201">
        <v>168</v>
      </c>
      <c r="C201" s="2">
        <f t="shared" si="10"/>
        <v>0</v>
      </c>
      <c r="D201" s="1">
        <f t="shared" si="9"/>
        <v>0</v>
      </c>
      <c r="E201" s="1">
        <f t="shared" si="8"/>
        <v>0</v>
      </c>
      <c r="F201" s="1">
        <f t="shared" si="11"/>
        <v>0</v>
      </c>
      <c r="N201" s="6"/>
      <c r="O201"/>
    </row>
    <row r="202" spans="2:15" x14ac:dyDescent="0.25">
      <c r="B202">
        <v>169</v>
      </c>
      <c r="C202" s="2">
        <f t="shared" si="10"/>
        <v>0</v>
      </c>
      <c r="D202" s="1">
        <f t="shared" si="9"/>
        <v>0</v>
      </c>
      <c r="E202" s="1">
        <f t="shared" si="8"/>
        <v>0</v>
      </c>
      <c r="F202" s="1">
        <f t="shared" si="11"/>
        <v>0</v>
      </c>
      <c r="N202" s="6"/>
      <c r="O202"/>
    </row>
    <row r="203" spans="2:15" x14ac:dyDescent="0.25">
      <c r="B203">
        <v>170</v>
      </c>
      <c r="C203" s="2">
        <f t="shared" si="10"/>
        <v>0</v>
      </c>
      <c r="D203" s="1">
        <f t="shared" si="9"/>
        <v>0</v>
      </c>
      <c r="E203" s="1">
        <f t="shared" si="8"/>
        <v>0</v>
      </c>
      <c r="F203" s="1">
        <f t="shared" si="11"/>
        <v>0</v>
      </c>
      <c r="N203" s="6"/>
      <c r="O203"/>
    </row>
    <row r="204" spans="2:15" x14ac:dyDescent="0.25">
      <c r="B204">
        <v>171</v>
      </c>
      <c r="C204" s="2">
        <f t="shared" si="10"/>
        <v>0</v>
      </c>
      <c r="D204" s="1">
        <f t="shared" si="9"/>
        <v>0</v>
      </c>
      <c r="E204" s="1">
        <f t="shared" si="8"/>
        <v>0</v>
      </c>
      <c r="F204" s="1">
        <f t="shared" si="11"/>
        <v>0</v>
      </c>
      <c r="N204" s="6"/>
      <c r="O204"/>
    </row>
    <row r="205" spans="2:15" x14ac:dyDescent="0.25">
      <c r="B205">
        <v>172</v>
      </c>
      <c r="C205" s="2">
        <f t="shared" si="10"/>
        <v>0</v>
      </c>
      <c r="D205" s="1">
        <f t="shared" si="9"/>
        <v>0</v>
      </c>
      <c r="E205" s="1">
        <f t="shared" si="8"/>
        <v>0</v>
      </c>
      <c r="F205" s="1">
        <f t="shared" si="11"/>
        <v>0</v>
      </c>
      <c r="N205" s="6"/>
      <c r="O205"/>
    </row>
    <row r="206" spans="2:15" x14ac:dyDescent="0.25">
      <c r="B206">
        <v>173</v>
      </c>
      <c r="C206" s="2">
        <f t="shared" si="10"/>
        <v>0</v>
      </c>
      <c r="D206" s="1">
        <f t="shared" si="9"/>
        <v>0</v>
      </c>
      <c r="E206" s="1">
        <f t="shared" si="8"/>
        <v>0</v>
      </c>
      <c r="F206" s="1">
        <f t="shared" si="11"/>
        <v>0</v>
      </c>
      <c r="N206" s="6"/>
      <c r="O206"/>
    </row>
    <row r="207" spans="2:15" x14ac:dyDescent="0.25">
      <c r="B207">
        <v>174</v>
      </c>
      <c r="C207" s="2">
        <f t="shared" si="10"/>
        <v>0</v>
      </c>
      <c r="D207" s="1">
        <f t="shared" si="9"/>
        <v>0</v>
      </c>
      <c r="E207" s="1">
        <f t="shared" si="8"/>
        <v>0</v>
      </c>
      <c r="F207" s="1">
        <f t="shared" si="11"/>
        <v>0</v>
      </c>
      <c r="N207" s="6"/>
      <c r="O207"/>
    </row>
    <row r="208" spans="2:15" x14ac:dyDescent="0.25">
      <c r="B208">
        <v>175</v>
      </c>
      <c r="C208" s="2">
        <f t="shared" si="10"/>
        <v>0</v>
      </c>
      <c r="D208" s="1">
        <f t="shared" si="9"/>
        <v>0</v>
      </c>
      <c r="E208" s="1">
        <f t="shared" si="8"/>
        <v>0</v>
      </c>
      <c r="F208" s="1">
        <f t="shared" si="11"/>
        <v>0</v>
      </c>
      <c r="N208" s="6"/>
      <c r="O208"/>
    </row>
    <row r="209" spans="2:15" x14ac:dyDescent="0.25">
      <c r="B209">
        <v>176</v>
      </c>
      <c r="C209" s="2">
        <f t="shared" si="10"/>
        <v>0</v>
      </c>
      <c r="D209" s="1">
        <f t="shared" si="9"/>
        <v>0</v>
      </c>
      <c r="E209" s="1">
        <f t="shared" si="8"/>
        <v>0</v>
      </c>
      <c r="F209" s="1">
        <f t="shared" si="11"/>
        <v>0</v>
      </c>
      <c r="N209" s="6"/>
      <c r="O209"/>
    </row>
    <row r="210" spans="2:15" x14ac:dyDescent="0.25">
      <c r="B210">
        <v>177</v>
      </c>
      <c r="C210" s="2">
        <f t="shared" si="10"/>
        <v>0</v>
      </c>
      <c r="D210" s="1">
        <f t="shared" si="9"/>
        <v>0</v>
      </c>
      <c r="E210" s="1">
        <f t="shared" si="8"/>
        <v>0</v>
      </c>
      <c r="F210" s="1">
        <f t="shared" si="11"/>
        <v>0</v>
      </c>
      <c r="N210" s="6"/>
      <c r="O210"/>
    </row>
    <row r="211" spans="2:15" x14ac:dyDescent="0.25">
      <c r="B211">
        <v>178</v>
      </c>
      <c r="C211" s="2">
        <f t="shared" si="10"/>
        <v>0</v>
      </c>
      <c r="D211" s="1">
        <f t="shared" si="9"/>
        <v>0</v>
      </c>
      <c r="E211" s="1">
        <f t="shared" si="8"/>
        <v>0</v>
      </c>
      <c r="F211" s="1">
        <f t="shared" si="11"/>
        <v>0</v>
      </c>
      <c r="N211" s="6"/>
      <c r="O211"/>
    </row>
    <row r="212" spans="2:15" x14ac:dyDescent="0.25">
      <c r="B212">
        <v>179</v>
      </c>
      <c r="C212" s="2">
        <f t="shared" si="10"/>
        <v>0</v>
      </c>
      <c r="D212" s="1">
        <f t="shared" si="9"/>
        <v>0</v>
      </c>
      <c r="E212" s="1">
        <f t="shared" si="8"/>
        <v>0</v>
      </c>
      <c r="F212" s="1">
        <f t="shared" si="11"/>
        <v>0</v>
      </c>
      <c r="N212" s="6"/>
      <c r="O212"/>
    </row>
    <row r="213" spans="2:15" x14ac:dyDescent="0.25">
      <c r="B213">
        <v>180</v>
      </c>
      <c r="C213" s="2">
        <f t="shared" si="10"/>
        <v>0</v>
      </c>
      <c r="D213" s="1">
        <f t="shared" si="9"/>
        <v>0</v>
      </c>
      <c r="E213" s="1">
        <f t="shared" si="8"/>
        <v>0</v>
      </c>
      <c r="F213" s="1">
        <f t="shared" si="11"/>
        <v>0</v>
      </c>
      <c r="N213" s="6"/>
      <c r="O213"/>
    </row>
    <row r="214" spans="2:15" x14ac:dyDescent="0.25">
      <c r="B214">
        <v>181</v>
      </c>
      <c r="C214" s="2">
        <f t="shared" si="10"/>
        <v>0</v>
      </c>
      <c r="D214" s="1">
        <f t="shared" si="9"/>
        <v>0</v>
      </c>
      <c r="E214" s="1">
        <f t="shared" si="8"/>
        <v>0</v>
      </c>
      <c r="F214" s="1">
        <f t="shared" si="11"/>
        <v>0</v>
      </c>
      <c r="N214" s="6"/>
      <c r="O214"/>
    </row>
    <row r="215" spans="2:15" x14ac:dyDescent="0.25">
      <c r="B215">
        <v>182</v>
      </c>
      <c r="C215" s="2">
        <f t="shared" si="10"/>
        <v>0</v>
      </c>
      <c r="D215" s="1">
        <f t="shared" si="9"/>
        <v>0</v>
      </c>
      <c r="E215" s="1">
        <f t="shared" si="8"/>
        <v>0</v>
      </c>
      <c r="F215" s="1">
        <f t="shared" si="11"/>
        <v>0</v>
      </c>
      <c r="N215" s="6"/>
      <c r="O215"/>
    </row>
    <row r="216" spans="2:15" x14ac:dyDescent="0.25">
      <c r="B216">
        <v>183</v>
      </c>
      <c r="C216" s="2">
        <f t="shared" si="10"/>
        <v>0</v>
      </c>
      <c r="D216" s="1">
        <f t="shared" si="9"/>
        <v>0</v>
      </c>
      <c r="E216" s="1">
        <f t="shared" si="8"/>
        <v>0</v>
      </c>
      <c r="F216" s="1">
        <f t="shared" si="11"/>
        <v>0</v>
      </c>
      <c r="N216" s="6"/>
      <c r="O216"/>
    </row>
    <row r="217" spans="2:15" x14ac:dyDescent="0.25">
      <c r="B217">
        <v>184</v>
      </c>
      <c r="C217" s="2">
        <f t="shared" si="10"/>
        <v>0</v>
      </c>
      <c r="D217" s="1">
        <f t="shared" si="9"/>
        <v>0</v>
      </c>
      <c r="E217" s="1">
        <f t="shared" si="8"/>
        <v>0</v>
      </c>
      <c r="F217" s="1">
        <f t="shared" si="11"/>
        <v>0</v>
      </c>
      <c r="N217" s="6"/>
      <c r="O217"/>
    </row>
    <row r="218" spans="2:15" x14ac:dyDescent="0.25">
      <c r="B218">
        <v>185</v>
      </c>
      <c r="C218" s="2">
        <f t="shared" si="10"/>
        <v>0</v>
      </c>
      <c r="D218" s="1">
        <f t="shared" si="9"/>
        <v>0</v>
      </c>
      <c r="E218" s="1">
        <f t="shared" si="8"/>
        <v>0</v>
      </c>
      <c r="F218" s="1">
        <f t="shared" si="11"/>
        <v>0</v>
      </c>
      <c r="N218" s="6"/>
      <c r="O218"/>
    </row>
    <row r="219" spans="2:15" x14ac:dyDescent="0.25">
      <c r="B219">
        <v>186</v>
      </c>
      <c r="C219" s="2">
        <f t="shared" si="10"/>
        <v>0</v>
      </c>
      <c r="D219" s="1">
        <f t="shared" si="9"/>
        <v>0</v>
      </c>
      <c r="E219" s="1">
        <f t="shared" si="8"/>
        <v>0</v>
      </c>
      <c r="F219" s="1">
        <f t="shared" si="11"/>
        <v>0</v>
      </c>
      <c r="N219" s="6"/>
      <c r="O219"/>
    </row>
    <row r="220" spans="2:15" x14ac:dyDescent="0.25">
      <c r="B220">
        <v>187</v>
      </c>
      <c r="C220" s="2">
        <f t="shared" si="10"/>
        <v>0</v>
      </c>
      <c r="D220" s="1">
        <f t="shared" si="9"/>
        <v>0</v>
      </c>
      <c r="E220" s="1">
        <f t="shared" si="8"/>
        <v>0</v>
      </c>
      <c r="F220" s="1">
        <f t="shared" si="11"/>
        <v>0</v>
      </c>
      <c r="N220" s="6"/>
      <c r="O220"/>
    </row>
    <row r="221" spans="2:15" x14ac:dyDescent="0.25">
      <c r="B221">
        <v>188</v>
      </c>
      <c r="C221" s="2">
        <f t="shared" si="10"/>
        <v>0</v>
      </c>
      <c r="D221" s="1">
        <f t="shared" si="9"/>
        <v>0</v>
      </c>
      <c r="E221" s="1">
        <f t="shared" si="8"/>
        <v>0</v>
      </c>
      <c r="F221" s="1">
        <f t="shared" si="11"/>
        <v>0</v>
      </c>
      <c r="N221" s="6"/>
      <c r="O221"/>
    </row>
    <row r="222" spans="2:15" x14ac:dyDescent="0.25">
      <c r="B222">
        <v>189</v>
      </c>
      <c r="C222" s="2">
        <f t="shared" si="10"/>
        <v>0</v>
      </c>
      <c r="D222" s="1">
        <f t="shared" si="9"/>
        <v>0</v>
      </c>
      <c r="E222" s="1">
        <f t="shared" si="8"/>
        <v>0</v>
      </c>
      <c r="F222" s="1">
        <f t="shared" si="11"/>
        <v>0</v>
      </c>
      <c r="N222" s="6"/>
      <c r="O222"/>
    </row>
    <row r="223" spans="2:15" x14ac:dyDescent="0.25">
      <c r="B223">
        <v>190</v>
      </c>
      <c r="C223" s="2">
        <f t="shared" si="10"/>
        <v>0</v>
      </c>
      <c r="D223" s="1">
        <f t="shared" si="9"/>
        <v>0</v>
      </c>
      <c r="E223" s="1">
        <f t="shared" si="8"/>
        <v>0</v>
      </c>
      <c r="F223" s="1">
        <f t="shared" si="11"/>
        <v>0</v>
      </c>
      <c r="N223" s="6"/>
      <c r="O223"/>
    </row>
    <row r="224" spans="2:15" x14ac:dyDescent="0.25">
      <c r="B224">
        <v>191</v>
      </c>
      <c r="C224" s="2">
        <f t="shared" si="10"/>
        <v>0</v>
      </c>
      <c r="D224" s="1">
        <f t="shared" si="9"/>
        <v>0</v>
      </c>
      <c r="E224" s="1">
        <f t="shared" si="8"/>
        <v>0</v>
      </c>
      <c r="F224" s="1">
        <f t="shared" si="11"/>
        <v>0</v>
      </c>
      <c r="N224" s="6"/>
      <c r="O224"/>
    </row>
    <row r="225" spans="2:15" x14ac:dyDescent="0.25">
      <c r="B225">
        <v>192</v>
      </c>
      <c r="C225" s="2">
        <f t="shared" si="10"/>
        <v>0</v>
      </c>
      <c r="D225" s="1">
        <f t="shared" si="9"/>
        <v>0</v>
      </c>
      <c r="E225" s="1">
        <f t="shared" si="8"/>
        <v>0</v>
      </c>
      <c r="F225" s="1">
        <f t="shared" si="11"/>
        <v>0</v>
      </c>
      <c r="N225" s="6"/>
      <c r="O225"/>
    </row>
    <row r="226" spans="2:15" x14ac:dyDescent="0.25">
      <c r="B226">
        <v>193</v>
      </c>
      <c r="C226" s="2">
        <f t="shared" si="10"/>
        <v>0</v>
      </c>
      <c r="D226" s="1">
        <f t="shared" si="9"/>
        <v>0</v>
      </c>
      <c r="E226" s="1">
        <f t="shared" ref="E226:E289" si="12">C226*(C$8/12)</f>
        <v>0</v>
      </c>
      <c r="F226" s="1">
        <f t="shared" si="11"/>
        <v>0</v>
      </c>
      <c r="N226" s="6"/>
      <c r="O226"/>
    </row>
    <row r="227" spans="2:15" x14ac:dyDescent="0.25">
      <c r="B227">
        <v>194</v>
      </c>
      <c r="C227" s="2">
        <f t="shared" si="10"/>
        <v>0</v>
      </c>
      <c r="D227" s="1">
        <f t="shared" ref="D227:D290" si="13">IF(C$21="No Loan",0,(C$21*-1)-E227)</f>
        <v>0</v>
      </c>
      <c r="E227" s="1">
        <f t="shared" si="12"/>
        <v>0</v>
      </c>
      <c r="F227" s="1">
        <f t="shared" si="11"/>
        <v>0</v>
      </c>
      <c r="N227" s="6"/>
      <c r="O227"/>
    </row>
    <row r="228" spans="2:15" x14ac:dyDescent="0.25">
      <c r="B228">
        <v>195</v>
      </c>
      <c r="C228" s="2">
        <f t="shared" ref="C228:C291" si="14">F227</f>
        <v>0</v>
      </c>
      <c r="D228" s="1">
        <f t="shared" si="13"/>
        <v>0</v>
      </c>
      <c r="E228" s="1">
        <f t="shared" si="12"/>
        <v>0</v>
      </c>
      <c r="F228" s="1">
        <f t="shared" ref="F228:F291" si="15">C228-D228</f>
        <v>0</v>
      </c>
      <c r="N228" s="6"/>
      <c r="O228"/>
    </row>
    <row r="229" spans="2:15" x14ac:dyDescent="0.25">
      <c r="B229">
        <v>196</v>
      </c>
      <c r="C229" s="2">
        <f t="shared" si="14"/>
        <v>0</v>
      </c>
      <c r="D229" s="1">
        <f t="shared" si="13"/>
        <v>0</v>
      </c>
      <c r="E229" s="1">
        <f t="shared" si="12"/>
        <v>0</v>
      </c>
      <c r="F229" s="1">
        <f t="shared" si="15"/>
        <v>0</v>
      </c>
      <c r="N229" s="6"/>
      <c r="O229"/>
    </row>
    <row r="230" spans="2:15" x14ac:dyDescent="0.25">
      <c r="B230">
        <v>197</v>
      </c>
      <c r="C230" s="2">
        <f t="shared" si="14"/>
        <v>0</v>
      </c>
      <c r="D230" s="1">
        <f t="shared" si="13"/>
        <v>0</v>
      </c>
      <c r="E230" s="1">
        <f t="shared" si="12"/>
        <v>0</v>
      </c>
      <c r="F230" s="1">
        <f t="shared" si="15"/>
        <v>0</v>
      </c>
      <c r="N230" s="6"/>
      <c r="O230"/>
    </row>
    <row r="231" spans="2:15" x14ac:dyDescent="0.25">
      <c r="B231">
        <v>198</v>
      </c>
      <c r="C231" s="2">
        <f t="shared" si="14"/>
        <v>0</v>
      </c>
      <c r="D231" s="1">
        <f t="shared" si="13"/>
        <v>0</v>
      </c>
      <c r="E231" s="1">
        <f t="shared" si="12"/>
        <v>0</v>
      </c>
      <c r="F231" s="1">
        <f t="shared" si="15"/>
        <v>0</v>
      </c>
      <c r="N231" s="6"/>
      <c r="O231"/>
    </row>
    <row r="232" spans="2:15" x14ac:dyDescent="0.25">
      <c r="B232">
        <v>199</v>
      </c>
      <c r="C232" s="2">
        <f t="shared" si="14"/>
        <v>0</v>
      </c>
      <c r="D232" s="1">
        <f t="shared" si="13"/>
        <v>0</v>
      </c>
      <c r="E232" s="1">
        <f t="shared" si="12"/>
        <v>0</v>
      </c>
      <c r="F232" s="1">
        <f t="shared" si="15"/>
        <v>0</v>
      </c>
      <c r="N232" s="6"/>
      <c r="O232"/>
    </row>
    <row r="233" spans="2:15" x14ac:dyDescent="0.25">
      <c r="B233">
        <v>200</v>
      </c>
      <c r="C233" s="2">
        <f t="shared" si="14"/>
        <v>0</v>
      </c>
      <c r="D233" s="1">
        <f t="shared" si="13"/>
        <v>0</v>
      </c>
      <c r="E233" s="1">
        <f t="shared" si="12"/>
        <v>0</v>
      </c>
      <c r="F233" s="1">
        <f t="shared" si="15"/>
        <v>0</v>
      </c>
      <c r="N233" s="6"/>
      <c r="O233"/>
    </row>
    <row r="234" spans="2:15" x14ac:dyDescent="0.25">
      <c r="B234">
        <v>201</v>
      </c>
      <c r="C234" s="2">
        <f t="shared" si="14"/>
        <v>0</v>
      </c>
      <c r="D234" s="1">
        <f t="shared" si="13"/>
        <v>0</v>
      </c>
      <c r="E234" s="1">
        <f t="shared" si="12"/>
        <v>0</v>
      </c>
      <c r="F234" s="1">
        <f t="shared" si="15"/>
        <v>0</v>
      </c>
      <c r="N234" s="6"/>
      <c r="O234"/>
    </row>
    <row r="235" spans="2:15" x14ac:dyDescent="0.25">
      <c r="B235">
        <v>202</v>
      </c>
      <c r="C235" s="2">
        <f t="shared" si="14"/>
        <v>0</v>
      </c>
      <c r="D235" s="1">
        <f t="shared" si="13"/>
        <v>0</v>
      </c>
      <c r="E235" s="1">
        <f t="shared" si="12"/>
        <v>0</v>
      </c>
      <c r="F235" s="1">
        <f t="shared" si="15"/>
        <v>0</v>
      </c>
      <c r="N235" s="6"/>
      <c r="O235"/>
    </row>
    <row r="236" spans="2:15" x14ac:dyDescent="0.25">
      <c r="B236">
        <v>203</v>
      </c>
      <c r="C236" s="2">
        <f t="shared" si="14"/>
        <v>0</v>
      </c>
      <c r="D236" s="1">
        <f t="shared" si="13"/>
        <v>0</v>
      </c>
      <c r="E236" s="1">
        <f t="shared" si="12"/>
        <v>0</v>
      </c>
      <c r="F236" s="1">
        <f t="shared" si="15"/>
        <v>0</v>
      </c>
      <c r="N236" s="6"/>
      <c r="O236"/>
    </row>
    <row r="237" spans="2:15" x14ac:dyDescent="0.25">
      <c r="B237">
        <v>204</v>
      </c>
      <c r="C237" s="2">
        <f t="shared" si="14"/>
        <v>0</v>
      </c>
      <c r="D237" s="1">
        <f t="shared" si="13"/>
        <v>0</v>
      </c>
      <c r="E237" s="1">
        <f t="shared" si="12"/>
        <v>0</v>
      </c>
      <c r="F237" s="1">
        <f t="shared" si="15"/>
        <v>0</v>
      </c>
      <c r="N237" s="6"/>
      <c r="O237"/>
    </row>
    <row r="238" spans="2:15" x14ac:dyDescent="0.25">
      <c r="B238">
        <v>205</v>
      </c>
      <c r="C238" s="2">
        <f t="shared" si="14"/>
        <v>0</v>
      </c>
      <c r="D238" s="1">
        <f t="shared" si="13"/>
        <v>0</v>
      </c>
      <c r="E238" s="1">
        <f t="shared" si="12"/>
        <v>0</v>
      </c>
      <c r="F238" s="1">
        <f t="shared" si="15"/>
        <v>0</v>
      </c>
      <c r="N238" s="6"/>
      <c r="O238"/>
    </row>
    <row r="239" spans="2:15" x14ac:dyDescent="0.25">
      <c r="B239">
        <v>206</v>
      </c>
      <c r="C239" s="2">
        <f t="shared" si="14"/>
        <v>0</v>
      </c>
      <c r="D239" s="1">
        <f t="shared" si="13"/>
        <v>0</v>
      </c>
      <c r="E239" s="1">
        <f t="shared" si="12"/>
        <v>0</v>
      </c>
      <c r="F239" s="1">
        <f t="shared" si="15"/>
        <v>0</v>
      </c>
      <c r="N239" s="6"/>
      <c r="O239"/>
    </row>
    <row r="240" spans="2:15" x14ac:dyDescent="0.25">
      <c r="B240">
        <v>207</v>
      </c>
      <c r="C240" s="2">
        <f t="shared" si="14"/>
        <v>0</v>
      </c>
      <c r="D240" s="1">
        <f t="shared" si="13"/>
        <v>0</v>
      </c>
      <c r="E240" s="1">
        <f t="shared" si="12"/>
        <v>0</v>
      </c>
      <c r="F240" s="1">
        <f t="shared" si="15"/>
        <v>0</v>
      </c>
      <c r="N240" s="6"/>
      <c r="O240"/>
    </row>
    <row r="241" spans="2:15" x14ac:dyDescent="0.25">
      <c r="B241">
        <v>208</v>
      </c>
      <c r="C241" s="2">
        <f t="shared" si="14"/>
        <v>0</v>
      </c>
      <c r="D241" s="1">
        <f t="shared" si="13"/>
        <v>0</v>
      </c>
      <c r="E241" s="1">
        <f t="shared" si="12"/>
        <v>0</v>
      </c>
      <c r="F241" s="1">
        <f t="shared" si="15"/>
        <v>0</v>
      </c>
      <c r="N241" s="6"/>
      <c r="O241"/>
    </row>
    <row r="242" spans="2:15" x14ac:dyDescent="0.25">
      <c r="B242">
        <v>209</v>
      </c>
      <c r="C242" s="2">
        <f t="shared" si="14"/>
        <v>0</v>
      </c>
      <c r="D242" s="1">
        <f t="shared" si="13"/>
        <v>0</v>
      </c>
      <c r="E242" s="1">
        <f t="shared" si="12"/>
        <v>0</v>
      </c>
      <c r="F242" s="1">
        <f t="shared" si="15"/>
        <v>0</v>
      </c>
      <c r="N242" s="6"/>
      <c r="O242"/>
    </row>
    <row r="243" spans="2:15" x14ac:dyDescent="0.25">
      <c r="B243">
        <v>210</v>
      </c>
      <c r="C243" s="2">
        <f t="shared" si="14"/>
        <v>0</v>
      </c>
      <c r="D243" s="1">
        <f t="shared" si="13"/>
        <v>0</v>
      </c>
      <c r="E243" s="1">
        <f t="shared" si="12"/>
        <v>0</v>
      </c>
      <c r="F243" s="1">
        <f t="shared" si="15"/>
        <v>0</v>
      </c>
      <c r="N243" s="6"/>
      <c r="O243"/>
    </row>
    <row r="244" spans="2:15" x14ac:dyDescent="0.25">
      <c r="B244">
        <v>211</v>
      </c>
      <c r="C244" s="2">
        <f t="shared" si="14"/>
        <v>0</v>
      </c>
      <c r="D244" s="1">
        <f t="shared" si="13"/>
        <v>0</v>
      </c>
      <c r="E244" s="1">
        <f t="shared" si="12"/>
        <v>0</v>
      </c>
      <c r="F244" s="1">
        <f t="shared" si="15"/>
        <v>0</v>
      </c>
      <c r="N244" s="6"/>
      <c r="O244"/>
    </row>
    <row r="245" spans="2:15" x14ac:dyDescent="0.25">
      <c r="B245">
        <v>212</v>
      </c>
      <c r="C245" s="2">
        <f t="shared" si="14"/>
        <v>0</v>
      </c>
      <c r="D245" s="1">
        <f t="shared" si="13"/>
        <v>0</v>
      </c>
      <c r="E245" s="1">
        <f t="shared" si="12"/>
        <v>0</v>
      </c>
      <c r="F245" s="1">
        <f t="shared" si="15"/>
        <v>0</v>
      </c>
      <c r="N245" s="6"/>
      <c r="O245"/>
    </row>
    <row r="246" spans="2:15" x14ac:dyDescent="0.25">
      <c r="B246">
        <v>213</v>
      </c>
      <c r="C246" s="2">
        <f t="shared" si="14"/>
        <v>0</v>
      </c>
      <c r="D246" s="1">
        <f t="shared" si="13"/>
        <v>0</v>
      </c>
      <c r="E246" s="1">
        <f t="shared" si="12"/>
        <v>0</v>
      </c>
      <c r="F246" s="1">
        <f t="shared" si="15"/>
        <v>0</v>
      </c>
      <c r="N246" s="6"/>
      <c r="O246"/>
    </row>
    <row r="247" spans="2:15" x14ac:dyDescent="0.25">
      <c r="B247">
        <v>214</v>
      </c>
      <c r="C247" s="2">
        <f t="shared" si="14"/>
        <v>0</v>
      </c>
      <c r="D247" s="1">
        <f t="shared" si="13"/>
        <v>0</v>
      </c>
      <c r="E247" s="1">
        <f t="shared" si="12"/>
        <v>0</v>
      </c>
      <c r="F247" s="1">
        <f t="shared" si="15"/>
        <v>0</v>
      </c>
      <c r="N247" s="6"/>
      <c r="O247"/>
    </row>
    <row r="248" spans="2:15" x14ac:dyDescent="0.25">
      <c r="B248">
        <v>215</v>
      </c>
      <c r="C248" s="2">
        <f t="shared" si="14"/>
        <v>0</v>
      </c>
      <c r="D248" s="1">
        <f t="shared" si="13"/>
        <v>0</v>
      </c>
      <c r="E248" s="1">
        <f t="shared" si="12"/>
        <v>0</v>
      </c>
      <c r="F248" s="1">
        <f t="shared" si="15"/>
        <v>0</v>
      </c>
      <c r="N248" s="6"/>
      <c r="O248"/>
    </row>
    <row r="249" spans="2:15" x14ac:dyDescent="0.25">
      <c r="B249">
        <v>216</v>
      </c>
      <c r="C249" s="2">
        <f t="shared" si="14"/>
        <v>0</v>
      </c>
      <c r="D249" s="1">
        <f t="shared" si="13"/>
        <v>0</v>
      </c>
      <c r="E249" s="1">
        <f t="shared" si="12"/>
        <v>0</v>
      </c>
      <c r="F249" s="1">
        <f t="shared" si="15"/>
        <v>0</v>
      </c>
      <c r="N249" s="6"/>
      <c r="O249"/>
    </row>
    <row r="250" spans="2:15" x14ac:dyDescent="0.25">
      <c r="B250">
        <v>217</v>
      </c>
      <c r="C250" s="2">
        <f t="shared" si="14"/>
        <v>0</v>
      </c>
      <c r="D250" s="1">
        <f t="shared" si="13"/>
        <v>0</v>
      </c>
      <c r="E250" s="1">
        <f t="shared" si="12"/>
        <v>0</v>
      </c>
      <c r="F250" s="1">
        <f t="shared" si="15"/>
        <v>0</v>
      </c>
      <c r="N250" s="6"/>
      <c r="O250"/>
    </row>
    <row r="251" spans="2:15" x14ac:dyDescent="0.25">
      <c r="B251">
        <v>218</v>
      </c>
      <c r="C251" s="2">
        <f t="shared" si="14"/>
        <v>0</v>
      </c>
      <c r="D251" s="1">
        <f t="shared" si="13"/>
        <v>0</v>
      </c>
      <c r="E251" s="1">
        <f t="shared" si="12"/>
        <v>0</v>
      </c>
      <c r="F251" s="1">
        <f t="shared" si="15"/>
        <v>0</v>
      </c>
      <c r="N251" s="6"/>
      <c r="O251"/>
    </row>
    <row r="252" spans="2:15" x14ac:dyDescent="0.25">
      <c r="B252">
        <v>219</v>
      </c>
      <c r="C252" s="2">
        <f t="shared" si="14"/>
        <v>0</v>
      </c>
      <c r="D252" s="1">
        <f t="shared" si="13"/>
        <v>0</v>
      </c>
      <c r="E252" s="1">
        <f t="shared" si="12"/>
        <v>0</v>
      </c>
      <c r="F252" s="1">
        <f t="shared" si="15"/>
        <v>0</v>
      </c>
      <c r="N252" s="6"/>
      <c r="O252"/>
    </row>
    <row r="253" spans="2:15" x14ac:dyDescent="0.25">
      <c r="B253">
        <v>220</v>
      </c>
      <c r="C253" s="2">
        <f t="shared" si="14"/>
        <v>0</v>
      </c>
      <c r="D253" s="1">
        <f t="shared" si="13"/>
        <v>0</v>
      </c>
      <c r="E253" s="1">
        <f t="shared" si="12"/>
        <v>0</v>
      </c>
      <c r="F253" s="1">
        <f t="shared" si="15"/>
        <v>0</v>
      </c>
      <c r="N253" s="6"/>
      <c r="O253"/>
    </row>
    <row r="254" spans="2:15" x14ac:dyDescent="0.25">
      <c r="B254">
        <v>221</v>
      </c>
      <c r="C254" s="2">
        <f t="shared" si="14"/>
        <v>0</v>
      </c>
      <c r="D254" s="1">
        <f t="shared" si="13"/>
        <v>0</v>
      </c>
      <c r="E254" s="1">
        <f t="shared" si="12"/>
        <v>0</v>
      </c>
      <c r="F254" s="1">
        <f t="shared" si="15"/>
        <v>0</v>
      </c>
      <c r="N254" s="6"/>
      <c r="O254"/>
    </row>
    <row r="255" spans="2:15" x14ac:dyDescent="0.25">
      <c r="B255">
        <v>222</v>
      </c>
      <c r="C255" s="2">
        <f t="shared" si="14"/>
        <v>0</v>
      </c>
      <c r="D255" s="1">
        <f t="shared" si="13"/>
        <v>0</v>
      </c>
      <c r="E255" s="1">
        <f t="shared" si="12"/>
        <v>0</v>
      </c>
      <c r="F255" s="1">
        <f t="shared" si="15"/>
        <v>0</v>
      </c>
      <c r="N255" s="6"/>
      <c r="O255"/>
    </row>
    <row r="256" spans="2:15" x14ac:dyDescent="0.25">
      <c r="B256">
        <v>223</v>
      </c>
      <c r="C256" s="2">
        <f t="shared" si="14"/>
        <v>0</v>
      </c>
      <c r="D256" s="1">
        <f t="shared" si="13"/>
        <v>0</v>
      </c>
      <c r="E256" s="1">
        <f t="shared" si="12"/>
        <v>0</v>
      </c>
      <c r="F256" s="1">
        <f t="shared" si="15"/>
        <v>0</v>
      </c>
      <c r="N256" s="6"/>
      <c r="O256"/>
    </row>
    <row r="257" spans="2:15" x14ac:dyDescent="0.25">
      <c r="B257">
        <v>224</v>
      </c>
      <c r="C257" s="2">
        <f t="shared" si="14"/>
        <v>0</v>
      </c>
      <c r="D257" s="1">
        <f t="shared" si="13"/>
        <v>0</v>
      </c>
      <c r="E257" s="1">
        <f t="shared" si="12"/>
        <v>0</v>
      </c>
      <c r="F257" s="1">
        <f t="shared" si="15"/>
        <v>0</v>
      </c>
      <c r="N257" s="6"/>
      <c r="O257"/>
    </row>
    <row r="258" spans="2:15" x14ac:dyDescent="0.25">
      <c r="B258">
        <v>225</v>
      </c>
      <c r="C258" s="2">
        <f t="shared" si="14"/>
        <v>0</v>
      </c>
      <c r="D258" s="1">
        <f t="shared" si="13"/>
        <v>0</v>
      </c>
      <c r="E258" s="1">
        <f t="shared" si="12"/>
        <v>0</v>
      </c>
      <c r="F258" s="1">
        <f t="shared" si="15"/>
        <v>0</v>
      </c>
      <c r="N258" s="6"/>
      <c r="O258"/>
    </row>
    <row r="259" spans="2:15" x14ac:dyDescent="0.25">
      <c r="B259">
        <v>226</v>
      </c>
      <c r="C259" s="2">
        <f t="shared" si="14"/>
        <v>0</v>
      </c>
      <c r="D259" s="1">
        <f t="shared" si="13"/>
        <v>0</v>
      </c>
      <c r="E259" s="1">
        <f t="shared" si="12"/>
        <v>0</v>
      </c>
      <c r="F259" s="1">
        <f t="shared" si="15"/>
        <v>0</v>
      </c>
      <c r="N259" s="6"/>
      <c r="O259"/>
    </row>
    <row r="260" spans="2:15" x14ac:dyDescent="0.25">
      <c r="B260">
        <v>227</v>
      </c>
      <c r="C260" s="2">
        <f t="shared" si="14"/>
        <v>0</v>
      </c>
      <c r="D260" s="1">
        <f t="shared" si="13"/>
        <v>0</v>
      </c>
      <c r="E260" s="1">
        <f t="shared" si="12"/>
        <v>0</v>
      </c>
      <c r="F260" s="1">
        <f t="shared" si="15"/>
        <v>0</v>
      </c>
      <c r="N260" s="6"/>
      <c r="O260"/>
    </row>
    <row r="261" spans="2:15" x14ac:dyDescent="0.25">
      <c r="B261">
        <v>228</v>
      </c>
      <c r="C261" s="2">
        <f t="shared" si="14"/>
        <v>0</v>
      </c>
      <c r="D261" s="1">
        <f t="shared" si="13"/>
        <v>0</v>
      </c>
      <c r="E261" s="1">
        <f t="shared" si="12"/>
        <v>0</v>
      </c>
      <c r="F261" s="1">
        <f t="shared" si="15"/>
        <v>0</v>
      </c>
      <c r="N261" s="6"/>
      <c r="O261"/>
    </row>
    <row r="262" spans="2:15" x14ac:dyDescent="0.25">
      <c r="B262">
        <v>229</v>
      </c>
      <c r="C262" s="2">
        <f t="shared" si="14"/>
        <v>0</v>
      </c>
      <c r="D262" s="1">
        <f t="shared" si="13"/>
        <v>0</v>
      </c>
      <c r="E262" s="1">
        <f t="shared" si="12"/>
        <v>0</v>
      </c>
      <c r="F262" s="1">
        <f t="shared" si="15"/>
        <v>0</v>
      </c>
      <c r="N262" s="6"/>
      <c r="O262"/>
    </row>
    <row r="263" spans="2:15" x14ac:dyDescent="0.25">
      <c r="B263">
        <v>230</v>
      </c>
      <c r="C263" s="2">
        <f t="shared" si="14"/>
        <v>0</v>
      </c>
      <c r="D263" s="1">
        <f t="shared" si="13"/>
        <v>0</v>
      </c>
      <c r="E263" s="1">
        <f t="shared" si="12"/>
        <v>0</v>
      </c>
      <c r="F263" s="1">
        <f t="shared" si="15"/>
        <v>0</v>
      </c>
      <c r="N263" s="6"/>
      <c r="O263"/>
    </row>
    <row r="264" spans="2:15" x14ac:dyDescent="0.25">
      <c r="B264">
        <v>231</v>
      </c>
      <c r="C264" s="2">
        <f t="shared" si="14"/>
        <v>0</v>
      </c>
      <c r="D264" s="1">
        <f t="shared" si="13"/>
        <v>0</v>
      </c>
      <c r="E264" s="1">
        <f t="shared" si="12"/>
        <v>0</v>
      </c>
      <c r="F264" s="1">
        <f t="shared" si="15"/>
        <v>0</v>
      </c>
      <c r="N264" s="6"/>
      <c r="O264"/>
    </row>
    <row r="265" spans="2:15" x14ac:dyDescent="0.25">
      <c r="B265">
        <v>232</v>
      </c>
      <c r="C265" s="2">
        <f t="shared" si="14"/>
        <v>0</v>
      </c>
      <c r="D265" s="1">
        <f t="shared" si="13"/>
        <v>0</v>
      </c>
      <c r="E265" s="1">
        <f t="shared" si="12"/>
        <v>0</v>
      </c>
      <c r="F265" s="1">
        <f t="shared" si="15"/>
        <v>0</v>
      </c>
      <c r="N265" s="6"/>
      <c r="O265"/>
    </row>
    <row r="266" spans="2:15" x14ac:dyDescent="0.25">
      <c r="B266">
        <v>233</v>
      </c>
      <c r="C266" s="2">
        <f t="shared" si="14"/>
        <v>0</v>
      </c>
      <c r="D266" s="1">
        <f t="shared" si="13"/>
        <v>0</v>
      </c>
      <c r="E266" s="1">
        <f t="shared" si="12"/>
        <v>0</v>
      </c>
      <c r="F266" s="1">
        <f t="shared" si="15"/>
        <v>0</v>
      </c>
      <c r="N266" s="6"/>
      <c r="O266"/>
    </row>
    <row r="267" spans="2:15" x14ac:dyDescent="0.25">
      <c r="B267">
        <v>234</v>
      </c>
      <c r="C267" s="2">
        <f t="shared" si="14"/>
        <v>0</v>
      </c>
      <c r="D267" s="1">
        <f t="shared" si="13"/>
        <v>0</v>
      </c>
      <c r="E267" s="1">
        <f t="shared" si="12"/>
        <v>0</v>
      </c>
      <c r="F267" s="1">
        <f t="shared" si="15"/>
        <v>0</v>
      </c>
      <c r="N267" s="6"/>
      <c r="O267"/>
    </row>
    <row r="268" spans="2:15" x14ac:dyDescent="0.25">
      <c r="B268">
        <v>235</v>
      </c>
      <c r="C268" s="2">
        <f t="shared" si="14"/>
        <v>0</v>
      </c>
      <c r="D268" s="1">
        <f t="shared" si="13"/>
        <v>0</v>
      </c>
      <c r="E268" s="1">
        <f t="shared" si="12"/>
        <v>0</v>
      </c>
      <c r="F268" s="1">
        <f t="shared" si="15"/>
        <v>0</v>
      </c>
      <c r="N268" s="6"/>
      <c r="O268"/>
    </row>
    <row r="269" spans="2:15" x14ac:dyDescent="0.25">
      <c r="B269">
        <v>236</v>
      </c>
      <c r="C269" s="2">
        <f t="shared" si="14"/>
        <v>0</v>
      </c>
      <c r="D269" s="1">
        <f t="shared" si="13"/>
        <v>0</v>
      </c>
      <c r="E269" s="1">
        <f t="shared" si="12"/>
        <v>0</v>
      </c>
      <c r="F269" s="1">
        <f t="shared" si="15"/>
        <v>0</v>
      </c>
      <c r="N269" s="6"/>
      <c r="O269"/>
    </row>
    <row r="270" spans="2:15" x14ac:dyDescent="0.25">
      <c r="B270">
        <v>237</v>
      </c>
      <c r="C270" s="2">
        <f t="shared" si="14"/>
        <v>0</v>
      </c>
      <c r="D270" s="1">
        <f t="shared" si="13"/>
        <v>0</v>
      </c>
      <c r="E270" s="1">
        <f t="shared" si="12"/>
        <v>0</v>
      </c>
      <c r="F270" s="1">
        <f t="shared" si="15"/>
        <v>0</v>
      </c>
      <c r="N270" s="6"/>
      <c r="O270"/>
    </row>
    <row r="271" spans="2:15" x14ac:dyDescent="0.25">
      <c r="B271">
        <v>238</v>
      </c>
      <c r="C271" s="2">
        <f t="shared" si="14"/>
        <v>0</v>
      </c>
      <c r="D271" s="1">
        <f t="shared" si="13"/>
        <v>0</v>
      </c>
      <c r="E271" s="1">
        <f t="shared" si="12"/>
        <v>0</v>
      </c>
      <c r="F271" s="1">
        <f t="shared" si="15"/>
        <v>0</v>
      </c>
      <c r="N271" s="6"/>
      <c r="O271"/>
    </row>
    <row r="272" spans="2:15" x14ac:dyDescent="0.25">
      <c r="B272">
        <v>239</v>
      </c>
      <c r="C272" s="2">
        <f t="shared" si="14"/>
        <v>0</v>
      </c>
      <c r="D272" s="1">
        <f t="shared" si="13"/>
        <v>0</v>
      </c>
      <c r="E272" s="1">
        <f t="shared" si="12"/>
        <v>0</v>
      </c>
      <c r="F272" s="1">
        <f t="shared" si="15"/>
        <v>0</v>
      </c>
      <c r="N272" s="6"/>
      <c r="O272"/>
    </row>
    <row r="273" spans="2:15" x14ac:dyDescent="0.25">
      <c r="B273">
        <v>240</v>
      </c>
      <c r="C273" s="2">
        <f t="shared" si="14"/>
        <v>0</v>
      </c>
      <c r="D273" s="1">
        <f t="shared" si="13"/>
        <v>0</v>
      </c>
      <c r="E273" s="1">
        <f t="shared" si="12"/>
        <v>0</v>
      </c>
      <c r="F273" s="1">
        <f t="shared" si="15"/>
        <v>0</v>
      </c>
      <c r="N273" s="6"/>
      <c r="O273"/>
    </row>
    <row r="274" spans="2:15" x14ac:dyDescent="0.25">
      <c r="B274">
        <v>241</v>
      </c>
      <c r="C274" s="2">
        <f t="shared" si="14"/>
        <v>0</v>
      </c>
      <c r="D274" s="1">
        <f t="shared" si="13"/>
        <v>0</v>
      </c>
      <c r="E274" s="1">
        <f t="shared" si="12"/>
        <v>0</v>
      </c>
      <c r="F274" s="1">
        <f t="shared" si="15"/>
        <v>0</v>
      </c>
      <c r="N274" s="6"/>
      <c r="O274"/>
    </row>
    <row r="275" spans="2:15" x14ac:dyDescent="0.25">
      <c r="B275">
        <v>242</v>
      </c>
      <c r="C275" s="2">
        <f t="shared" si="14"/>
        <v>0</v>
      </c>
      <c r="D275" s="1">
        <f t="shared" si="13"/>
        <v>0</v>
      </c>
      <c r="E275" s="1">
        <f t="shared" si="12"/>
        <v>0</v>
      </c>
      <c r="F275" s="1">
        <f t="shared" si="15"/>
        <v>0</v>
      </c>
      <c r="N275" s="6"/>
      <c r="O275"/>
    </row>
    <row r="276" spans="2:15" x14ac:dyDescent="0.25">
      <c r="B276">
        <v>243</v>
      </c>
      <c r="C276" s="2">
        <f t="shared" si="14"/>
        <v>0</v>
      </c>
      <c r="D276" s="1">
        <f t="shared" si="13"/>
        <v>0</v>
      </c>
      <c r="E276" s="1">
        <f t="shared" si="12"/>
        <v>0</v>
      </c>
      <c r="F276" s="1">
        <f t="shared" si="15"/>
        <v>0</v>
      </c>
      <c r="N276" s="6"/>
      <c r="O276"/>
    </row>
    <row r="277" spans="2:15" x14ac:dyDescent="0.25">
      <c r="B277">
        <v>244</v>
      </c>
      <c r="C277" s="2">
        <f t="shared" si="14"/>
        <v>0</v>
      </c>
      <c r="D277" s="1">
        <f t="shared" si="13"/>
        <v>0</v>
      </c>
      <c r="E277" s="1">
        <f t="shared" si="12"/>
        <v>0</v>
      </c>
      <c r="F277" s="1">
        <f t="shared" si="15"/>
        <v>0</v>
      </c>
      <c r="N277" s="6"/>
      <c r="O277"/>
    </row>
    <row r="278" spans="2:15" x14ac:dyDescent="0.25">
      <c r="B278">
        <v>245</v>
      </c>
      <c r="C278" s="2">
        <f t="shared" si="14"/>
        <v>0</v>
      </c>
      <c r="D278" s="1">
        <f t="shared" si="13"/>
        <v>0</v>
      </c>
      <c r="E278" s="1">
        <f t="shared" si="12"/>
        <v>0</v>
      </c>
      <c r="F278" s="1">
        <f t="shared" si="15"/>
        <v>0</v>
      </c>
      <c r="N278" s="6"/>
      <c r="O278"/>
    </row>
    <row r="279" spans="2:15" x14ac:dyDescent="0.25">
      <c r="B279">
        <v>246</v>
      </c>
      <c r="C279" s="2">
        <f t="shared" si="14"/>
        <v>0</v>
      </c>
      <c r="D279" s="1">
        <f t="shared" si="13"/>
        <v>0</v>
      </c>
      <c r="E279" s="1">
        <f t="shared" si="12"/>
        <v>0</v>
      </c>
      <c r="F279" s="1">
        <f t="shared" si="15"/>
        <v>0</v>
      </c>
      <c r="N279" s="6"/>
      <c r="O279"/>
    </row>
    <row r="280" spans="2:15" x14ac:dyDescent="0.25">
      <c r="B280">
        <v>247</v>
      </c>
      <c r="C280" s="2">
        <f t="shared" si="14"/>
        <v>0</v>
      </c>
      <c r="D280" s="1">
        <f t="shared" si="13"/>
        <v>0</v>
      </c>
      <c r="E280" s="1">
        <f t="shared" si="12"/>
        <v>0</v>
      </c>
      <c r="F280" s="1">
        <f t="shared" si="15"/>
        <v>0</v>
      </c>
      <c r="N280" s="6"/>
      <c r="O280"/>
    </row>
    <row r="281" spans="2:15" x14ac:dyDescent="0.25">
      <c r="B281">
        <v>248</v>
      </c>
      <c r="C281" s="2">
        <f t="shared" si="14"/>
        <v>0</v>
      </c>
      <c r="D281" s="1">
        <f t="shared" si="13"/>
        <v>0</v>
      </c>
      <c r="E281" s="1">
        <f t="shared" si="12"/>
        <v>0</v>
      </c>
      <c r="F281" s="1">
        <f t="shared" si="15"/>
        <v>0</v>
      </c>
      <c r="N281" s="6"/>
      <c r="O281"/>
    </row>
    <row r="282" spans="2:15" x14ac:dyDescent="0.25">
      <c r="B282">
        <v>249</v>
      </c>
      <c r="C282" s="2">
        <f t="shared" si="14"/>
        <v>0</v>
      </c>
      <c r="D282" s="1">
        <f t="shared" si="13"/>
        <v>0</v>
      </c>
      <c r="E282" s="1">
        <f t="shared" si="12"/>
        <v>0</v>
      </c>
      <c r="F282" s="1">
        <f t="shared" si="15"/>
        <v>0</v>
      </c>
      <c r="N282" s="6"/>
      <c r="O282"/>
    </row>
    <row r="283" spans="2:15" x14ac:dyDescent="0.25">
      <c r="B283">
        <v>250</v>
      </c>
      <c r="C283" s="2">
        <f t="shared" si="14"/>
        <v>0</v>
      </c>
      <c r="D283" s="1">
        <f t="shared" si="13"/>
        <v>0</v>
      </c>
      <c r="E283" s="1">
        <f t="shared" si="12"/>
        <v>0</v>
      </c>
      <c r="F283" s="1">
        <f t="shared" si="15"/>
        <v>0</v>
      </c>
      <c r="N283" s="6"/>
      <c r="O283"/>
    </row>
    <row r="284" spans="2:15" x14ac:dyDescent="0.25">
      <c r="B284">
        <v>251</v>
      </c>
      <c r="C284" s="2">
        <f t="shared" si="14"/>
        <v>0</v>
      </c>
      <c r="D284" s="1">
        <f t="shared" si="13"/>
        <v>0</v>
      </c>
      <c r="E284" s="1">
        <f t="shared" si="12"/>
        <v>0</v>
      </c>
      <c r="F284" s="1">
        <f t="shared" si="15"/>
        <v>0</v>
      </c>
      <c r="N284" s="6"/>
      <c r="O284"/>
    </row>
    <row r="285" spans="2:15" x14ac:dyDescent="0.25">
      <c r="B285">
        <v>252</v>
      </c>
      <c r="C285" s="2">
        <f t="shared" si="14"/>
        <v>0</v>
      </c>
      <c r="D285" s="1">
        <f t="shared" si="13"/>
        <v>0</v>
      </c>
      <c r="E285" s="1">
        <f t="shared" si="12"/>
        <v>0</v>
      </c>
      <c r="F285" s="1">
        <f t="shared" si="15"/>
        <v>0</v>
      </c>
      <c r="N285" s="6"/>
      <c r="O285"/>
    </row>
    <row r="286" spans="2:15" x14ac:dyDescent="0.25">
      <c r="B286">
        <v>253</v>
      </c>
      <c r="C286" s="2">
        <f t="shared" si="14"/>
        <v>0</v>
      </c>
      <c r="D286" s="1">
        <f t="shared" si="13"/>
        <v>0</v>
      </c>
      <c r="E286" s="1">
        <f t="shared" si="12"/>
        <v>0</v>
      </c>
      <c r="F286" s="1">
        <f t="shared" si="15"/>
        <v>0</v>
      </c>
      <c r="N286" s="6"/>
      <c r="O286"/>
    </row>
    <row r="287" spans="2:15" x14ac:dyDescent="0.25">
      <c r="B287">
        <v>254</v>
      </c>
      <c r="C287" s="2">
        <f t="shared" si="14"/>
        <v>0</v>
      </c>
      <c r="D287" s="1">
        <f t="shared" si="13"/>
        <v>0</v>
      </c>
      <c r="E287" s="1">
        <f t="shared" si="12"/>
        <v>0</v>
      </c>
      <c r="F287" s="1">
        <f t="shared" si="15"/>
        <v>0</v>
      </c>
      <c r="N287" s="6"/>
      <c r="O287"/>
    </row>
    <row r="288" spans="2:15" x14ac:dyDescent="0.25">
      <c r="B288">
        <v>255</v>
      </c>
      <c r="C288" s="2">
        <f t="shared" si="14"/>
        <v>0</v>
      </c>
      <c r="D288" s="1">
        <f t="shared" si="13"/>
        <v>0</v>
      </c>
      <c r="E288" s="1">
        <f t="shared" si="12"/>
        <v>0</v>
      </c>
      <c r="F288" s="1">
        <f t="shared" si="15"/>
        <v>0</v>
      </c>
      <c r="N288" s="6"/>
      <c r="O288"/>
    </row>
    <row r="289" spans="2:15" x14ac:dyDescent="0.25">
      <c r="B289">
        <v>256</v>
      </c>
      <c r="C289" s="2">
        <f t="shared" si="14"/>
        <v>0</v>
      </c>
      <c r="D289" s="1">
        <f t="shared" si="13"/>
        <v>0</v>
      </c>
      <c r="E289" s="1">
        <f t="shared" si="12"/>
        <v>0</v>
      </c>
      <c r="F289" s="1">
        <f t="shared" si="15"/>
        <v>0</v>
      </c>
      <c r="N289" s="6"/>
      <c r="O289"/>
    </row>
    <row r="290" spans="2:15" x14ac:dyDescent="0.25">
      <c r="B290">
        <v>257</v>
      </c>
      <c r="C290" s="2">
        <f t="shared" si="14"/>
        <v>0</v>
      </c>
      <c r="D290" s="1">
        <f t="shared" si="13"/>
        <v>0</v>
      </c>
      <c r="E290" s="1">
        <f t="shared" ref="E290:E353" si="16">C290*(C$8/12)</f>
        <v>0</v>
      </c>
      <c r="F290" s="1">
        <f t="shared" si="15"/>
        <v>0</v>
      </c>
      <c r="N290" s="6"/>
      <c r="O290"/>
    </row>
    <row r="291" spans="2:15" x14ac:dyDescent="0.25">
      <c r="B291">
        <v>258</v>
      </c>
      <c r="C291" s="2">
        <f t="shared" si="14"/>
        <v>0</v>
      </c>
      <c r="D291" s="1">
        <f t="shared" ref="D291:D354" si="17">IF(C$21="No Loan",0,(C$21*-1)-E291)</f>
        <v>0</v>
      </c>
      <c r="E291" s="1">
        <f t="shared" si="16"/>
        <v>0</v>
      </c>
      <c r="F291" s="1">
        <f t="shared" si="15"/>
        <v>0</v>
      </c>
      <c r="N291" s="6"/>
      <c r="O291"/>
    </row>
    <row r="292" spans="2:15" x14ac:dyDescent="0.25">
      <c r="B292">
        <v>259</v>
      </c>
      <c r="C292" s="2">
        <f t="shared" ref="C292:C355" si="18">F291</f>
        <v>0</v>
      </c>
      <c r="D292" s="1">
        <f t="shared" si="17"/>
        <v>0</v>
      </c>
      <c r="E292" s="1">
        <f t="shared" si="16"/>
        <v>0</v>
      </c>
      <c r="F292" s="1">
        <f t="shared" ref="F292:F355" si="19">C292-D292</f>
        <v>0</v>
      </c>
      <c r="N292" s="6"/>
      <c r="O292"/>
    </row>
    <row r="293" spans="2:15" x14ac:dyDescent="0.25">
      <c r="B293">
        <v>260</v>
      </c>
      <c r="C293" s="2">
        <f t="shared" si="18"/>
        <v>0</v>
      </c>
      <c r="D293" s="1">
        <f t="shared" si="17"/>
        <v>0</v>
      </c>
      <c r="E293" s="1">
        <f t="shared" si="16"/>
        <v>0</v>
      </c>
      <c r="F293" s="1">
        <f t="shared" si="19"/>
        <v>0</v>
      </c>
      <c r="N293" s="6"/>
      <c r="O293"/>
    </row>
    <row r="294" spans="2:15" x14ac:dyDescent="0.25">
      <c r="B294">
        <v>261</v>
      </c>
      <c r="C294" s="2">
        <f t="shared" si="18"/>
        <v>0</v>
      </c>
      <c r="D294" s="1">
        <f t="shared" si="17"/>
        <v>0</v>
      </c>
      <c r="E294" s="1">
        <f t="shared" si="16"/>
        <v>0</v>
      </c>
      <c r="F294" s="1">
        <f t="shared" si="19"/>
        <v>0</v>
      </c>
      <c r="N294" s="6"/>
      <c r="O294"/>
    </row>
    <row r="295" spans="2:15" x14ac:dyDescent="0.25">
      <c r="B295">
        <v>262</v>
      </c>
      <c r="C295" s="2">
        <f t="shared" si="18"/>
        <v>0</v>
      </c>
      <c r="D295" s="1">
        <f t="shared" si="17"/>
        <v>0</v>
      </c>
      <c r="E295" s="1">
        <f t="shared" si="16"/>
        <v>0</v>
      </c>
      <c r="F295" s="1">
        <f t="shared" si="19"/>
        <v>0</v>
      </c>
      <c r="N295" s="6"/>
      <c r="O295"/>
    </row>
    <row r="296" spans="2:15" x14ac:dyDescent="0.25">
      <c r="B296">
        <v>263</v>
      </c>
      <c r="C296" s="2">
        <f t="shared" si="18"/>
        <v>0</v>
      </c>
      <c r="D296" s="1">
        <f t="shared" si="17"/>
        <v>0</v>
      </c>
      <c r="E296" s="1">
        <f t="shared" si="16"/>
        <v>0</v>
      </c>
      <c r="F296" s="1">
        <f t="shared" si="19"/>
        <v>0</v>
      </c>
      <c r="N296" s="6"/>
      <c r="O296"/>
    </row>
    <row r="297" spans="2:15" x14ac:dyDescent="0.25">
      <c r="B297">
        <v>264</v>
      </c>
      <c r="C297" s="2">
        <f t="shared" si="18"/>
        <v>0</v>
      </c>
      <c r="D297" s="1">
        <f t="shared" si="17"/>
        <v>0</v>
      </c>
      <c r="E297" s="1">
        <f t="shared" si="16"/>
        <v>0</v>
      </c>
      <c r="F297" s="1">
        <f t="shared" si="19"/>
        <v>0</v>
      </c>
      <c r="N297" s="6"/>
      <c r="O297"/>
    </row>
    <row r="298" spans="2:15" x14ac:dyDescent="0.25">
      <c r="B298">
        <v>265</v>
      </c>
      <c r="C298" s="2">
        <f t="shared" si="18"/>
        <v>0</v>
      </c>
      <c r="D298" s="1">
        <f t="shared" si="17"/>
        <v>0</v>
      </c>
      <c r="E298" s="1">
        <f t="shared" si="16"/>
        <v>0</v>
      </c>
      <c r="F298" s="1">
        <f t="shared" si="19"/>
        <v>0</v>
      </c>
      <c r="N298" s="6"/>
      <c r="O298"/>
    </row>
    <row r="299" spans="2:15" x14ac:dyDescent="0.25">
      <c r="B299">
        <v>266</v>
      </c>
      <c r="C299" s="2">
        <f t="shared" si="18"/>
        <v>0</v>
      </c>
      <c r="D299" s="1">
        <f t="shared" si="17"/>
        <v>0</v>
      </c>
      <c r="E299" s="1">
        <f t="shared" si="16"/>
        <v>0</v>
      </c>
      <c r="F299" s="1">
        <f t="shared" si="19"/>
        <v>0</v>
      </c>
      <c r="N299" s="6"/>
      <c r="O299"/>
    </row>
    <row r="300" spans="2:15" x14ac:dyDescent="0.25">
      <c r="B300">
        <v>267</v>
      </c>
      <c r="C300" s="2">
        <f t="shared" si="18"/>
        <v>0</v>
      </c>
      <c r="D300" s="1">
        <f t="shared" si="17"/>
        <v>0</v>
      </c>
      <c r="E300" s="1">
        <f t="shared" si="16"/>
        <v>0</v>
      </c>
      <c r="F300" s="1">
        <f t="shared" si="19"/>
        <v>0</v>
      </c>
      <c r="N300" s="6"/>
      <c r="O300"/>
    </row>
    <row r="301" spans="2:15" x14ac:dyDescent="0.25">
      <c r="B301">
        <v>268</v>
      </c>
      <c r="C301" s="2">
        <f t="shared" si="18"/>
        <v>0</v>
      </c>
      <c r="D301" s="1">
        <f t="shared" si="17"/>
        <v>0</v>
      </c>
      <c r="E301" s="1">
        <f t="shared" si="16"/>
        <v>0</v>
      </c>
      <c r="F301" s="1">
        <f t="shared" si="19"/>
        <v>0</v>
      </c>
      <c r="N301" s="6"/>
      <c r="O301"/>
    </row>
    <row r="302" spans="2:15" x14ac:dyDescent="0.25">
      <c r="B302">
        <v>269</v>
      </c>
      <c r="C302" s="2">
        <f t="shared" si="18"/>
        <v>0</v>
      </c>
      <c r="D302" s="1">
        <f t="shared" si="17"/>
        <v>0</v>
      </c>
      <c r="E302" s="1">
        <f t="shared" si="16"/>
        <v>0</v>
      </c>
      <c r="F302" s="1">
        <f t="shared" si="19"/>
        <v>0</v>
      </c>
      <c r="N302" s="6"/>
      <c r="O302"/>
    </row>
    <row r="303" spans="2:15" x14ac:dyDescent="0.25">
      <c r="B303">
        <v>270</v>
      </c>
      <c r="C303" s="2">
        <f t="shared" si="18"/>
        <v>0</v>
      </c>
      <c r="D303" s="1">
        <f t="shared" si="17"/>
        <v>0</v>
      </c>
      <c r="E303" s="1">
        <f t="shared" si="16"/>
        <v>0</v>
      </c>
      <c r="F303" s="1">
        <f t="shared" si="19"/>
        <v>0</v>
      </c>
      <c r="N303" s="6"/>
      <c r="O303"/>
    </row>
    <row r="304" spans="2:15" x14ac:dyDescent="0.25">
      <c r="B304">
        <v>271</v>
      </c>
      <c r="C304" s="2">
        <f t="shared" si="18"/>
        <v>0</v>
      </c>
      <c r="D304" s="1">
        <f t="shared" si="17"/>
        <v>0</v>
      </c>
      <c r="E304" s="1">
        <f t="shared" si="16"/>
        <v>0</v>
      </c>
      <c r="F304" s="1">
        <f t="shared" si="19"/>
        <v>0</v>
      </c>
      <c r="N304" s="6"/>
      <c r="O304"/>
    </row>
    <row r="305" spans="2:15" x14ac:dyDescent="0.25">
      <c r="B305">
        <v>272</v>
      </c>
      <c r="C305" s="2">
        <f t="shared" si="18"/>
        <v>0</v>
      </c>
      <c r="D305" s="1">
        <f t="shared" si="17"/>
        <v>0</v>
      </c>
      <c r="E305" s="1">
        <f t="shared" si="16"/>
        <v>0</v>
      </c>
      <c r="F305" s="1">
        <f t="shared" si="19"/>
        <v>0</v>
      </c>
      <c r="N305" s="6"/>
      <c r="O305"/>
    </row>
    <row r="306" spans="2:15" x14ac:dyDescent="0.25">
      <c r="B306">
        <v>273</v>
      </c>
      <c r="C306" s="2">
        <f t="shared" si="18"/>
        <v>0</v>
      </c>
      <c r="D306" s="1">
        <f t="shared" si="17"/>
        <v>0</v>
      </c>
      <c r="E306" s="1">
        <f t="shared" si="16"/>
        <v>0</v>
      </c>
      <c r="F306" s="1">
        <f t="shared" si="19"/>
        <v>0</v>
      </c>
      <c r="N306" s="6"/>
      <c r="O306"/>
    </row>
    <row r="307" spans="2:15" x14ac:dyDescent="0.25">
      <c r="B307">
        <v>274</v>
      </c>
      <c r="C307" s="2">
        <f t="shared" si="18"/>
        <v>0</v>
      </c>
      <c r="D307" s="1">
        <f t="shared" si="17"/>
        <v>0</v>
      </c>
      <c r="E307" s="1">
        <f t="shared" si="16"/>
        <v>0</v>
      </c>
      <c r="F307" s="1">
        <f t="shared" si="19"/>
        <v>0</v>
      </c>
      <c r="N307" s="6"/>
      <c r="O307"/>
    </row>
    <row r="308" spans="2:15" x14ac:dyDescent="0.25">
      <c r="B308">
        <v>275</v>
      </c>
      <c r="C308" s="2">
        <f t="shared" si="18"/>
        <v>0</v>
      </c>
      <c r="D308" s="1">
        <f t="shared" si="17"/>
        <v>0</v>
      </c>
      <c r="E308" s="1">
        <f t="shared" si="16"/>
        <v>0</v>
      </c>
      <c r="F308" s="1">
        <f t="shared" si="19"/>
        <v>0</v>
      </c>
      <c r="N308" s="6"/>
      <c r="O308"/>
    </row>
    <row r="309" spans="2:15" x14ac:dyDescent="0.25">
      <c r="B309">
        <v>276</v>
      </c>
      <c r="C309" s="2">
        <f t="shared" si="18"/>
        <v>0</v>
      </c>
      <c r="D309" s="1">
        <f t="shared" si="17"/>
        <v>0</v>
      </c>
      <c r="E309" s="1">
        <f t="shared" si="16"/>
        <v>0</v>
      </c>
      <c r="F309" s="1">
        <f t="shared" si="19"/>
        <v>0</v>
      </c>
      <c r="N309" s="6"/>
      <c r="O309"/>
    </row>
    <row r="310" spans="2:15" x14ac:dyDescent="0.25">
      <c r="B310">
        <v>277</v>
      </c>
      <c r="C310" s="2">
        <f t="shared" si="18"/>
        <v>0</v>
      </c>
      <c r="D310" s="1">
        <f t="shared" si="17"/>
        <v>0</v>
      </c>
      <c r="E310" s="1">
        <f t="shared" si="16"/>
        <v>0</v>
      </c>
      <c r="F310" s="1">
        <f t="shared" si="19"/>
        <v>0</v>
      </c>
      <c r="N310" s="6"/>
      <c r="O310"/>
    </row>
    <row r="311" spans="2:15" x14ac:dyDescent="0.25">
      <c r="B311">
        <v>278</v>
      </c>
      <c r="C311" s="2">
        <f t="shared" si="18"/>
        <v>0</v>
      </c>
      <c r="D311" s="1">
        <f t="shared" si="17"/>
        <v>0</v>
      </c>
      <c r="E311" s="1">
        <f t="shared" si="16"/>
        <v>0</v>
      </c>
      <c r="F311" s="1">
        <f t="shared" si="19"/>
        <v>0</v>
      </c>
      <c r="N311" s="6"/>
      <c r="O311"/>
    </row>
    <row r="312" spans="2:15" x14ac:dyDescent="0.25">
      <c r="B312">
        <v>279</v>
      </c>
      <c r="C312" s="2">
        <f t="shared" si="18"/>
        <v>0</v>
      </c>
      <c r="D312" s="1">
        <f t="shared" si="17"/>
        <v>0</v>
      </c>
      <c r="E312" s="1">
        <f t="shared" si="16"/>
        <v>0</v>
      </c>
      <c r="F312" s="1">
        <f t="shared" si="19"/>
        <v>0</v>
      </c>
      <c r="N312" s="6"/>
      <c r="O312"/>
    </row>
    <row r="313" spans="2:15" x14ac:dyDescent="0.25">
      <c r="B313">
        <v>280</v>
      </c>
      <c r="C313" s="2">
        <f t="shared" si="18"/>
        <v>0</v>
      </c>
      <c r="D313" s="1">
        <f t="shared" si="17"/>
        <v>0</v>
      </c>
      <c r="E313" s="1">
        <f t="shared" si="16"/>
        <v>0</v>
      </c>
      <c r="F313" s="1">
        <f t="shared" si="19"/>
        <v>0</v>
      </c>
      <c r="N313" s="6"/>
      <c r="O313"/>
    </row>
    <row r="314" spans="2:15" x14ac:dyDescent="0.25">
      <c r="B314">
        <v>281</v>
      </c>
      <c r="C314" s="2">
        <f t="shared" si="18"/>
        <v>0</v>
      </c>
      <c r="D314" s="1">
        <f t="shared" si="17"/>
        <v>0</v>
      </c>
      <c r="E314" s="1">
        <f t="shared" si="16"/>
        <v>0</v>
      </c>
      <c r="F314" s="1">
        <f t="shared" si="19"/>
        <v>0</v>
      </c>
      <c r="N314" s="6"/>
      <c r="O314"/>
    </row>
    <row r="315" spans="2:15" x14ac:dyDescent="0.25">
      <c r="B315">
        <v>282</v>
      </c>
      <c r="C315" s="2">
        <f t="shared" si="18"/>
        <v>0</v>
      </c>
      <c r="D315" s="1">
        <f t="shared" si="17"/>
        <v>0</v>
      </c>
      <c r="E315" s="1">
        <f t="shared" si="16"/>
        <v>0</v>
      </c>
      <c r="F315" s="1">
        <f t="shared" si="19"/>
        <v>0</v>
      </c>
      <c r="N315" s="6"/>
      <c r="O315"/>
    </row>
    <row r="316" spans="2:15" x14ac:dyDescent="0.25">
      <c r="B316">
        <v>283</v>
      </c>
      <c r="C316" s="2">
        <f t="shared" si="18"/>
        <v>0</v>
      </c>
      <c r="D316" s="1">
        <f t="shared" si="17"/>
        <v>0</v>
      </c>
      <c r="E316" s="1">
        <f t="shared" si="16"/>
        <v>0</v>
      </c>
      <c r="F316" s="1">
        <f t="shared" si="19"/>
        <v>0</v>
      </c>
      <c r="N316" s="6"/>
      <c r="O316"/>
    </row>
    <row r="317" spans="2:15" x14ac:dyDescent="0.25">
      <c r="B317">
        <v>284</v>
      </c>
      <c r="C317" s="2">
        <f t="shared" si="18"/>
        <v>0</v>
      </c>
      <c r="D317" s="1">
        <f t="shared" si="17"/>
        <v>0</v>
      </c>
      <c r="E317" s="1">
        <f t="shared" si="16"/>
        <v>0</v>
      </c>
      <c r="F317" s="1">
        <f t="shared" si="19"/>
        <v>0</v>
      </c>
      <c r="N317" s="6"/>
      <c r="O317"/>
    </row>
    <row r="318" spans="2:15" x14ac:dyDescent="0.25">
      <c r="B318">
        <v>285</v>
      </c>
      <c r="C318" s="2">
        <f t="shared" si="18"/>
        <v>0</v>
      </c>
      <c r="D318" s="1">
        <f t="shared" si="17"/>
        <v>0</v>
      </c>
      <c r="E318" s="1">
        <f t="shared" si="16"/>
        <v>0</v>
      </c>
      <c r="F318" s="1">
        <f t="shared" si="19"/>
        <v>0</v>
      </c>
      <c r="N318" s="6"/>
      <c r="O318"/>
    </row>
    <row r="319" spans="2:15" x14ac:dyDescent="0.25">
      <c r="B319">
        <v>286</v>
      </c>
      <c r="C319" s="2">
        <f t="shared" si="18"/>
        <v>0</v>
      </c>
      <c r="D319" s="1">
        <f t="shared" si="17"/>
        <v>0</v>
      </c>
      <c r="E319" s="1">
        <f t="shared" si="16"/>
        <v>0</v>
      </c>
      <c r="F319" s="1">
        <f t="shared" si="19"/>
        <v>0</v>
      </c>
      <c r="N319" s="6"/>
      <c r="O319"/>
    </row>
    <row r="320" spans="2:15" x14ac:dyDescent="0.25">
      <c r="B320">
        <v>287</v>
      </c>
      <c r="C320" s="2">
        <f t="shared" si="18"/>
        <v>0</v>
      </c>
      <c r="D320" s="1">
        <f t="shared" si="17"/>
        <v>0</v>
      </c>
      <c r="E320" s="1">
        <f t="shared" si="16"/>
        <v>0</v>
      </c>
      <c r="F320" s="1">
        <f t="shared" si="19"/>
        <v>0</v>
      </c>
      <c r="N320" s="6"/>
      <c r="O320"/>
    </row>
    <row r="321" spans="2:15" x14ac:dyDescent="0.25">
      <c r="B321">
        <v>288</v>
      </c>
      <c r="C321" s="2">
        <f t="shared" si="18"/>
        <v>0</v>
      </c>
      <c r="D321" s="1">
        <f t="shared" si="17"/>
        <v>0</v>
      </c>
      <c r="E321" s="1">
        <f t="shared" si="16"/>
        <v>0</v>
      </c>
      <c r="F321" s="1">
        <f t="shared" si="19"/>
        <v>0</v>
      </c>
      <c r="N321" s="6"/>
      <c r="O321"/>
    </row>
    <row r="322" spans="2:15" x14ac:dyDescent="0.25">
      <c r="B322">
        <v>289</v>
      </c>
      <c r="C322" s="2">
        <f t="shared" si="18"/>
        <v>0</v>
      </c>
      <c r="D322" s="1">
        <f t="shared" si="17"/>
        <v>0</v>
      </c>
      <c r="E322" s="1">
        <f t="shared" si="16"/>
        <v>0</v>
      </c>
      <c r="F322" s="1">
        <f t="shared" si="19"/>
        <v>0</v>
      </c>
      <c r="N322" s="6"/>
      <c r="O322"/>
    </row>
    <row r="323" spans="2:15" x14ac:dyDescent="0.25">
      <c r="B323">
        <v>290</v>
      </c>
      <c r="C323" s="2">
        <f t="shared" si="18"/>
        <v>0</v>
      </c>
      <c r="D323" s="1">
        <f t="shared" si="17"/>
        <v>0</v>
      </c>
      <c r="E323" s="1">
        <f t="shared" si="16"/>
        <v>0</v>
      </c>
      <c r="F323" s="1">
        <f t="shared" si="19"/>
        <v>0</v>
      </c>
      <c r="N323" s="6"/>
      <c r="O323"/>
    </row>
    <row r="324" spans="2:15" x14ac:dyDescent="0.25">
      <c r="B324">
        <v>291</v>
      </c>
      <c r="C324" s="2">
        <f t="shared" si="18"/>
        <v>0</v>
      </c>
      <c r="D324" s="1">
        <f t="shared" si="17"/>
        <v>0</v>
      </c>
      <c r="E324" s="1">
        <f t="shared" si="16"/>
        <v>0</v>
      </c>
      <c r="F324" s="1">
        <f t="shared" si="19"/>
        <v>0</v>
      </c>
      <c r="N324" s="6"/>
      <c r="O324"/>
    </row>
    <row r="325" spans="2:15" x14ac:dyDescent="0.25">
      <c r="B325">
        <v>292</v>
      </c>
      <c r="C325" s="2">
        <f t="shared" si="18"/>
        <v>0</v>
      </c>
      <c r="D325" s="1">
        <f t="shared" si="17"/>
        <v>0</v>
      </c>
      <c r="E325" s="1">
        <f t="shared" si="16"/>
        <v>0</v>
      </c>
      <c r="F325" s="1">
        <f t="shared" si="19"/>
        <v>0</v>
      </c>
      <c r="N325" s="6"/>
      <c r="O325"/>
    </row>
    <row r="326" spans="2:15" x14ac:dyDescent="0.25">
      <c r="B326">
        <v>293</v>
      </c>
      <c r="C326" s="2">
        <f t="shared" si="18"/>
        <v>0</v>
      </c>
      <c r="D326" s="1">
        <f t="shared" si="17"/>
        <v>0</v>
      </c>
      <c r="E326" s="1">
        <f t="shared" si="16"/>
        <v>0</v>
      </c>
      <c r="F326" s="1">
        <f t="shared" si="19"/>
        <v>0</v>
      </c>
      <c r="N326" s="6"/>
      <c r="O326"/>
    </row>
    <row r="327" spans="2:15" x14ac:dyDescent="0.25">
      <c r="B327">
        <v>294</v>
      </c>
      <c r="C327" s="2">
        <f t="shared" si="18"/>
        <v>0</v>
      </c>
      <c r="D327" s="1">
        <f t="shared" si="17"/>
        <v>0</v>
      </c>
      <c r="E327" s="1">
        <f t="shared" si="16"/>
        <v>0</v>
      </c>
      <c r="F327" s="1">
        <f t="shared" si="19"/>
        <v>0</v>
      </c>
      <c r="N327" s="6"/>
      <c r="O327"/>
    </row>
    <row r="328" spans="2:15" x14ac:dyDescent="0.25">
      <c r="B328">
        <v>295</v>
      </c>
      <c r="C328" s="2">
        <f t="shared" si="18"/>
        <v>0</v>
      </c>
      <c r="D328" s="1">
        <f t="shared" si="17"/>
        <v>0</v>
      </c>
      <c r="E328" s="1">
        <f t="shared" si="16"/>
        <v>0</v>
      </c>
      <c r="F328" s="1">
        <f t="shared" si="19"/>
        <v>0</v>
      </c>
      <c r="N328" s="6"/>
      <c r="O328"/>
    </row>
    <row r="329" spans="2:15" x14ac:dyDescent="0.25">
      <c r="B329">
        <v>296</v>
      </c>
      <c r="C329" s="2">
        <f t="shared" si="18"/>
        <v>0</v>
      </c>
      <c r="D329" s="1">
        <f t="shared" si="17"/>
        <v>0</v>
      </c>
      <c r="E329" s="1">
        <f t="shared" si="16"/>
        <v>0</v>
      </c>
      <c r="F329" s="1">
        <f t="shared" si="19"/>
        <v>0</v>
      </c>
      <c r="N329" s="6"/>
      <c r="O329"/>
    </row>
    <row r="330" spans="2:15" x14ac:dyDescent="0.25">
      <c r="B330">
        <v>297</v>
      </c>
      <c r="C330" s="2">
        <f t="shared" si="18"/>
        <v>0</v>
      </c>
      <c r="D330" s="1">
        <f t="shared" si="17"/>
        <v>0</v>
      </c>
      <c r="E330" s="1">
        <f t="shared" si="16"/>
        <v>0</v>
      </c>
      <c r="F330" s="1">
        <f t="shared" si="19"/>
        <v>0</v>
      </c>
      <c r="N330" s="6"/>
      <c r="O330"/>
    </row>
    <row r="331" spans="2:15" x14ac:dyDescent="0.25">
      <c r="B331">
        <v>298</v>
      </c>
      <c r="C331" s="2">
        <f t="shared" si="18"/>
        <v>0</v>
      </c>
      <c r="D331" s="1">
        <f t="shared" si="17"/>
        <v>0</v>
      </c>
      <c r="E331" s="1">
        <f t="shared" si="16"/>
        <v>0</v>
      </c>
      <c r="F331" s="1">
        <f t="shared" si="19"/>
        <v>0</v>
      </c>
      <c r="N331" s="6"/>
      <c r="O331"/>
    </row>
    <row r="332" spans="2:15" x14ac:dyDescent="0.25">
      <c r="B332">
        <v>299</v>
      </c>
      <c r="C332" s="2">
        <f t="shared" si="18"/>
        <v>0</v>
      </c>
      <c r="D332" s="1">
        <f t="shared" si="17"/>
        <v>0</v>
      </c>
      <c r="E332" s="1">
        <f t="shared" si="16"/>
        <v>0</v>
      </c>
      <c r="F332" s="1">
        <f t="shared" si="19"/>
        <v>0</v>
      </c>
      <c r="N332" s="6"/>
      <c r="O332"/>
    </row>
    <row r="333" spans="2:15" x14ac:dyDescent="0.25">
      <c r="B333">
        <v>300</v>
      </c>
      <c r="C333" s="2">
        <f t="shared" si="18"/>
        <v>0</v>
      </c>
      <c r="D333" s="1">
        <f t="shared" si="17"/>
        <v>0</v>
      </c>
      <c r="E333" s="1">
        <f t="shared" si="16"/>
        <v>0</v>
      </c>
      <c r="F333" s="1">
        <f t="shared" si="19"/>
        <v>0</v>
      </c>
      <c r="N333" s="6"/>
      <c r="O333"/>
    </row>
    <row r="334" spans="2:15" x14ac:dyDescent="0.25">
      <c r="B334">
        <v>301</v>
      </c>
      <c r="C334" s="2">
        <f t="shared" si="18"/>
        <v>0</v>
      </c>
      <c r="D334" s="1">
        <f t="shared" si="17"/>
        <v>0</v>
      </c>
      <c r="E334" s="1">
        <f t="shared" si="16"/>
        <v>0</v>
      </c>
      <c r="F334" s="1">
        <f t="shared" si="19"/>
        <v>0</v>
      </c>
      <c r="N334" s="6"/>
      <c r="O334"/>
    </row>
    <row r="335" spans="2:15" x14ac:dyDescent="0.25">
      <c r="B335">
        <v>302</v>
      </c>
      <c r="C335" s="2">
        <f t="shared" si="18"/>
        <v>0</v>
      </c>
      <c r="D335" s="1">
        <f t="shared" si="17"/>
        <v>0</v>
      </c>
      <c r="E335" s="1">
        <f t="shared" si="16"/>
        <v>0</v>
      </c>
      <c r="F335" s="1">
        <f t="shared" si="19"/>
        <v>0</v>
      </c>
      <c r="N335" s="6"/>
      <c r="O335"/>
    </row>
    <row r="336" spans="2:15" x14ac:dyDescent="0.25">
      <c r="B336">
        <v>303</v>
      </c>
      <c r="C336" s="2">
        <f t="shared" si="18"/>
        <v>0</v>
      </c>
      <c r="D336" s="1">
        <f t="shared" si="17"/>
        <v>0</v>
      </c>
      <c r="E336" s="1">
        <f t="shared" si="16"/>
        <v>0</v>
      </c>
      <c r="F336" s="1">
        <f t="shared" si="19"/>
        <v>0</v>
      </c>
      <c r="N336" s="6"/>
      <c r="O336"/>
    </row>
    <row r="337" spans="2:15" x14ac:dyDescent="0.25">
      <c r="B337">
        <v>304</v>
      </c>
      <c r="C337" s="2">
        <f t="shared" si="18"/>
        <v>0</v>
      </c>
      <c r="D337" s="1">
        <f t="shared" si="17"/>
        <v>0</v>
      </c>
      <c r="E337" s="1">
        <f t="shared" si="16"/>
        <v>0</v>
      </c>
      <c r="F337" s="1">
        <f t="shared" si="19"/>
        <v>0</v>
      </c>
      <c r="N337" s="6"/>
      <c r="O337"/>
    </row>
    <row r="338" spans="2:15" x14ac:dyDescent="0.25">
      <c r="B338">
        <v>305</v>
      </c>
      <c r="C338" s="2">
        <f t="shared" si="18"/>
        <v>0</v>
      </c>
      <c r="D338" s="1">
        <f t="shared" si="17"/>
        <v>0</v>
      </c>
      <c r="E338" s="1">
        <f t="shared" si="16"/>
        <v>0</v>
      </c>
      <c r="F338" s="1">
        <f t="shared" si="19"/>
        <v>0</v>
      </c>
      <c r="N338" s="6"/>
      <c r="O338"/>
    </row>
    <row r="339" spans="2:15" x14ac:dyDescent="0.25">
      <c r="B339">
        <v>306</v>
      </c>
      <c r="C339" s="2">
        <f t="shared" si="18"/>
        <v>0</v>
      </c>
      <c r="D339" s="1">
        <f t="shared" si="17"/>
        <v>0</v>
      </c>
      <c r="E339" s="1">
        <f t="shared" si="16"/>
        <v>0</v>
      </c>
      <c r="F339" s="1">
        <f t="shared" si="19"/>
        <v>0</v>
      </c>
      <c r="N339" s="6"/>
      <c r="O339"/>
    </row>
    <row r="340" spans="2:15" x14ac:dyDescent="0.25">
      <c r="B340">
        <v>307</v>
      </c>
      <c r="C340" s="2">
        <f t="shared" si="18"/>
        <v>0</v>
      </c>
      <c r="D340" s="1">
        <f t="shared" si="17"/>
        <v>0</v>
      </c>
      <c r="E340" s="1">
        <f t="shared" si="16"/>
        <v>0</v>
      </c>
      <c r="F340" s="1">
        <f t="shared" si="19"/>
        <v>0</v>
      </c>
      <c r="N340" s="6"/>
      <c r="O340"/>
    </row>
    <row r="341" spans="2:15" x14ac:dyDescent="0.25">
      <c r="B341">
        <v>308</v>
      </c>
      <c r="C341" s="2">
        <f t="shared" si="18"/>
        <v>0</v>
      </c>
      <c r="D341" s="1">
        <f t="shared" si="17"/>
        <v>0</v>
      </c>
      <c r="E341" s="1">
        <f t="shared" si="16"/>
        <v>0</v>
      </c>
      <c r="F341" s="1">
        <f t="shared" si="19"/>
        <v>0</v>
      </c>
      <c r="N341" s="6"/>
      <c r="O341"/>
    </row>
    <row r="342" spans="2:15" x14ac:dyDescent="0.25">
      <c r="B342">
        <v>309</v>
      </c>
      <c r="C342" s="2">
        <f t="shared" si="18"/>
        <v>0</v>
      </c>
      <c r="D342" s="1">
        <f t="shared" si="17"/>
        <v>0</v>
      </c>
      <c r="E342" s="1">
        <f t="shared" si="16"/>
        <v>0</v>
      </c>
      <c r="F342" s="1">
        <f t="shared" si="19"/>
        <v>0</v>
      </c>
      <c r="N342" s="6"/>
      <c r="O342"/>
    </row>
    <row r="343" spans="2:15" x14ac:dyDescent="0.25">
      <c r="B343">
        <v>310</v>
      </c>
      <c r="C343" s="2">
        <f t="shared" si="18"/>
        <v>0</v>
      </c>
      <c r="D343" s="1">
        <f t="shared" si="17"/>
        <v>0</v>
      </c>
      <c r="E343" s="1">
        <f t="shared" si="16"/>
        <v>0</v>
      </c>
      <c r="F343" s="1">
        <f t="shared" si="19"/>
        <v>0</v>
      </c>
      <c r="N343" s="6"/>
      <c r="O343"/>
    </row>
    <row r="344" spans="2:15" x14ac:dyDescent="0.25">
      <c r="B344">
        <v>311</v>
      </c>
      <c r="C344" s="2">
        <f t="shared" si="18"/>
        <v>0</v>
      </c>
      <c r="D344" s="1">
        <f t="shared" si="17"/>
        <v>0</v>
      </c>
      <c r="E344" s="1">
        <f t="shared" si="16"/>
        <v>0</v>
      </c>
      <c r="F344" s="1">
        <f t="shared" si="19"/>
        <v>0</v>
      </c>
      <c r="N344" s="6"/>
      <c r="O344"/>
    </row>
    <row r="345" spans="2:15" x14ac:dyDescent="0.25">
      <c r="B345">
        <v>312</v>
      </c>
      <c r="C345" s="2">
        <f t="shared" si="18"/>
        <v>0</v>
      </c>
      <c r="D345" s="1">
        <f t="shared" si="17"/>
        <v>0</v>
      </c>
      <c r="E345" s="1">
        <f t="shared" si="16"/>
        <v>0</v>
      </c>
      <c r="F345" s="1">
        <f t="shared" si="19"/>
        <v>0</v>
      </c>
      <c r="N345" s="6"/>
      <c r="O345"/>
    </row>
    <row r="346" spans="2:15" x14ac:dyDescent="0.25">
      <c r="B346">
        <v>313</v>
      </c>
      <c r="C346" s="2">
        <f t="shared" si="18"/>
        <v>0</v>
      </c>
      <c r="D346" s="1">
        <f t="shared" si="17"/>
        <v>0</v>
      </c>
      <c r="E346" s="1">
        <f t="shared" si="16"/>
        <v>0</v>
      </c>
      <c r="F346" s="1">
        <f t="shared" si="19"/>
        <v>0</v>
      </c>
      <c r="N346" s="6"/>
      <c r="O346"/>
    </row>
    <row r="347" spans="2:15" x14ac:dyDescent="0.25">
      <c r="B347">
        <v>314</v>
      </c>
      <c r="C347" s="2">
        <f t="shared" si="18"/>
        <v>0</v>
      </c>
      <c r="D347" s="1">
        <f t="shared" si="17"/>
        <v>0</v>
      </c>
      <c r="E347" s="1">
        <f t="shared" si="16"/>
        <v>0</v>
      </c>
      <c r="F347" s="1">
        <f t="shared" si="19"/>
        <v>0</v>
      </c>
      <c r="N347" s="6"/>
      <c r="O347"/>
    </row>
    <row r="348" spans="2:15" x14ac:dyDescent="0.25">
      <c r="B348">
        <v>315</v>
      </c>
      <c r="C348" s="2">
        <f t="shared" si="18"/>
        <v>0</v>
      </c>
      <c r="D348" s="1">
        <f t="shared" si="17"/>
        <v>0</v>
      </c>
      <c r="E348" s="1">
        <f t="shared" si="16"/>
        <v>0</v>
      </c>
      <c r="F348" s="1">
        <f t="shared" si="19"/>
        <v>0</v>
      </c>
      <c r="N348" s="6"/>
      <c r="O348"/>
    </row>
    <row r="349" spans="2:15" x14ac:dyDescent="0.25">
      <c r="B349">
        <v>316</v>
      </c>
      <c r="C349" s="2">
        <f t="shared" si="18"/>
        <v>0</v>
      </c>
      <c r="D349" s="1">
        <f t="shared" si="17"/>
        <v>0</v>
      </c>
      <c r="E349" s="1">
        <f t="shared" si="16"/>
        <v>0</v>
      </c>
      <c r="F349" s="1">
        <f t="shared" si="19"/>
        <v>0</v>
      </c>
      <c r="N349" s="6"/>
      <c r="O349"/>
    </row>
    <row r="350" spans="2:15" x14ac:dyDescent="0.25">
      <c r="B350">
        <v>317</v>
      </c>
      <c r="C350" s="2">
        <f t="shared" si="18"/>
        <v>0</v>
      </c>
      <c r="D350" s="1">
        <f t="shared" si="17"/>
        <v>0</v>
      </c>
      <c r="E350" s="1">
        <f t="shared" si="16"/>
        <v>0</v>
      </c>
      <c r="F350" s="1">
        <f t="shared" si="19"/>
        <v>0</v>
      </c>
      <c r="N350" s="6"/>
      <c r="O350"/>
    </row>
    <row r="351" spans="2:15" x14ac:dyDescent="0.25">
      <c r="B351">
        <v>318</v>
      </c>
      <c r="C351" s="2">
        <f t="shared" si="18"/>
        <v>0</v>
      </c>
      <c r="D351" s="1">
        <f t="shared" si="17"/>
        <v>0</v>
      </c>
      <c r="E351" s="1">
        <f t="shared" si="16"/>
        <v>0</v>
      </c>
      <c r="F351" s="1">
        <f t="shared" si="19"/>
        <v>0</v>
      </c>
      <c r="N351" s="6"/>
      <c r="O351"/>
    </row>
    <row r="352" spans="2:15" x14ac:dyDescent="0.25">
      <c r="B352">
        <v>319</v>
      </c>
      <c r="C352" s="2">
        <f t="shared" si="18"/>
        <v>0</v>
      </c>
      <c r="D352" s="1">
        <f t="shared" si="17"/>
        <v>0</v>
      </c>
      <c r="E352" s="1">
        <f t="shared" si="16"/>
        <v>0</v>
      </c>
      <c r="F352" s="1">
        <f t="shared" si="19"/>
        <v>0</v>
      </c>
      <c r="N352" s="6"/>
      <c r="O352"/>
    </row>
    <row r="353" spans="2:15" x14ac:dyDescent="0.25">
      <c r="B353">
        <v>320</v>
      </c>
      <c r="C353" s="2">
        <f t="shared" si="18"/>
        <v>0</v>
      </c>
      <c r="D353" s="1">
        <f t="shared" si="17"/>
        <v>0</v>
      </c>
      <c r="E353" s="1">
        <f t="shared" si="16"/>
        <v>0</v>
      </c>
      <c r="F353" s="1">
        <f t="shared" si="19"/>
        <v>0</v>
      </c>
      <c r="N353" s="6"/>
      <c r="O353"/>
    </row>
    <row r="354" spans="2:15" x14ac:dyDescent="0.25">
      <c r="B354">
        <v>321</v>
      </c>
      <c r="C354" s="2">
        <f t="shared" si="18"/>
        <v>0</v>
      </c>
      <c r="D354" s="1">
        <f t="shared" si="17"/>
        <v>0</v>
      </c>
      <c r="E354" s="1">
        <f t="shared" ref="E354:E393" si="20">C354*(C$8/12)</f>
        <v>0</v>
      </c>
      <c r="F354" s="1">
        <f t="shared" si="19"/>
        <v>0</v>
      </c>
      <c r="N354" s="6"/>
      <c r="O354"/>
    </row>
    <row r="355" spans="2:15" x14ac:dyDescent="0.25">
      <c r="B355">
        <v>322</v>
      </c>
      <c r="C355" s="2">
        <f t="shared" si="18"/>
        <v>0</v>
      </c>
      <c r="D355" s="1">
        <f t="shared" ref="D355:D393" si="21">IF(C$21="No Loan",0,(C$21*-1)-E355)</f>
        <v>0</v>
      </c>
      <c r="E355" s="1">
        <f t="shared" si="20"/>
        <v>0</v>
      </c>
      <c r="F355" s="1">
        <f t="shared" si="19"/>
        <v>0</v>
      </c>
      <c r="N355" s="6"/>
      <c r="O355"/>
    </row>
    <row r="356" spans="2:15" x14ac:dyDescent="0.25">
      <c r="B356">
        <v>323</v>
      </c>
      <c r="C356" s="2">
        <f t="shared" ref="C356:C393" si="22">F355</f>
        <v>0</v>
      </c>
      <c r="D356" s="1">
        <f t="shared" si="21"/>
        <v>0</v>
      </c>
      <c r="E356" s="1">
        <f t="shared" si="20"/>
        <v>0</v>
      </c>
      <c r="F356" s="1">
        <f t="shared" ref="F356:F393" si="23">C356-D356</f>
        <v>0</v>
      </c>
      <c r="N356" s="6"/>
      <c r="O356"/>
    </row>
    <row r="357" spans="2:15" x14ac:dyDescent="0.25">
      <c r="B357">
        <v>324</v>
      </c>
      <c r="C357" s="2">
        <f t="shared" si="22"/>
        <v>0</v>
      </c>
      <c r="D357" s="1">
        <f t="shared" si="21"/>
        <v>0</v>
      </c>
      <c r="E357" s="1">
        <f t="shared" si="20"/>
        <v>0</v>
      </c>
      <c r="F357" s="1">
        <f t="shared" si="23"/>
        <v>0</v>
      </c>
      <c r="N357" s="6"/>
      <c r="O357"/>
    </row>
    <row r="358" spans="2:15" x14ac:dyDescent="0.25">
      <c r="B358">
        <v>325</v>
      </c>
      <c r="C358" s="2">
        <f t="shared" si="22"/>
        <v>0</v>
      </c>
      <c r="D358" s="1">
        <f t="shared" si="21"/>
        <v>0</v>
      </c>
      <c r="E358" s="1">
        <f t="shared" si="20"/>
        <v>0</v>
      </c>
      <c r="F358" s="1">
        <f t="shared" si="23"/>
        <v>0</v>
      </c>
      <c r="N358" s="6"/>
      <c r="O358"/>
    </row>
    <row r="359" spans="2:15" x14ac:dyDescent="0.25">
      <c r="B359">
        <v>326</v>
      </c>
      <c r="C359" s="2">
        <f t="shared" si="22"/>
        <v>0</v>
      </c>
      <c r="D359" s="1">
        <f t="shared" si="21"/>
        <v>0</v>
      </c>
      <c r="E359" s="1">
        <f t="shared" si="20"/>
        <v>0</v>
      </c>
      <c r="F359" s="1">
        <f t="shared" si="23"/>
        <v>0</v>
      </c>
      <c r="N359" s="6"/>
      <c r="O359"/>
    </row>
    <row r="360" spans="2:15" x14ac:dyDescent="0.25">
      <c r="B360">
        <v>327</v>
      </c>
      <c r="C360" s="2">
        <f t="shared" si="22"/>
        <v>0</v>
      </c>
      <c r="D360" s="1">
        <f t="shared" si="21"/>
        <v>0</v>
      </c>
      <c r="E360" s="1">
        <f t="shared" si="20"/>
        <v>0</v>
      </c>
      <c r="F360" s="1">
        <f t="shared" si="23"/>
        <v>0</v>
      </c>
      <c r="N360" s="6"/>
      <c r="O360"/>
    </row>
    <row r="361" spans="2:15" x14ac:dyDescent="0.25">
      <c r="B361">
        <v>328</v>
      </c>
      <c r="C361" s="2">
        <f t="shared" si="22"/>
        <v>0</v>
      </c>
      <c r="D361" s="1">
        <f t="shared" si="21"/>
        <v>0</v>
      </c>
      <c r="E361" s="1">
        <f t="shared" si="20"/>
        <v>0</v>
      </c>
      <c r="F361" s="1">
        <f t="shared" si="23"/>
        <v>0</v>
      </c>
      <c r="N361" s="6"/>
      <c r="O361"/>
    </row>
    <row r="362" spans="2:15" x14ac:dyDescent="0.25">
      <c r="B362">
        <v>329</v>
      </c>
      <c r="C362" s="2">
        <f t="shared" si="22"/>
        <v>0</v>
      </c>
      <c r="D362" s="1">
        <f t="shared" si="21"/>
        <v>0</v>
      </c>
      <c r="E362" s="1">
        <f t="shared" si="20"/>
        <v>0</v>
      </c>
      <c r="F362" s="1">
        <f t="shared" si="23"/>
        <v>0</v>
      </c>
      <c r="N362" s="6"/>
      <c r="O362"/>
    </row>
    <row r="363" spans="2:15" x14ac:dyDescent="0.25">
      <c r="B363">
        <v>330</v>
      </c>
      <c r="C363" s="2">
        <f t="shared" si="22"/>
        <v>0</v>
      </c>
      <c r="D363" s="1">
        <f t="shared" si="21"/>
        <v>0</v>
      </c>
      <c r="E363" s="1">
        <f t="shared" si="20"/>
        <v>0</v>
      </c>
      <c r="F363" s="1">
        <f t="shared" si="23"/>
        <v>0</v>
      </c>
      <c r="N363" s="6"/>
      <c r="O363"/>
    </row>
    <row r="364" spans="2:15" x14ac:dyDescent="0.25">
      <c r="B364">
        <v>331</v>
      </c>
      <c r="C364" s="2">
        <f t="shared" si="22"/>
        <v>0</v>
      </c>
      <c r="D364" s="1">
        <f t="shared" si="21"/>
        <v>0</v>
      </c>
      <c r="E364" s="1">
        <f t="shared" si="20"/>
        <v>0</v>
      </c>
      <c r="F364" s="1">
        <f t="shared" si="23"/>
        <v>0</v>
      </c>
      <c r="N364" s="6"/>
      <c r="O364"/>
    </row>
    <row r="365" spans="2:15" x14ac:dyDescent="0.25">
      <c r="B365">
        <v>332</v>
      </c>
      <c r="C365" s="2">
        <f t="shared" si="22"/>
        <v>0</v>
      </c>
      <c r="D365" s="1">
        <f t="shared" si="21"/>
        <v>0</v>
      </c>
      <c r="E365" s="1">
        <f t="shared" si="20"/>
        <v>0</v>
      </c>
      <c r="F365" s="1">
        <f t="shared" si="23"/>
        <v>0</v>
      </c>
      <c r="N365" s="6"/>
      <c r="O365"/>
    </row>
    <row r="366" spans="2:15" x14ac:dyDescent="0.25">
      <c r="B366">
        <v>333</v>
      </c>
      <c r="C366" s="2">
        <f t="shared" si="22"/>
        <v>0</v>
      </c>
      <c r="D366" s="1">
        <f t="shared" si="21"/>
        <v>0</v>
      </c>
      <c r="E366" s="1">
        <f t="shared" si="20"/>
        <v>0</v>
      </c>
      <c r="F366" s="1">
        <f t="shared" si="23"/>
        <v>0</v>
      </c>
      <c r="N366" s="6"/>
      <c r="O366"/>
    </row>
    <row r="367" spans="2:15" x14ac:dyDescent="0.25">
      <c r="B367">
        <v>334</v>
      </c>
      <c r="C367" s="2">
        <f t="shared" si="22"/>
        <v>0</v>
      </c>
      <c r="D367" s="1">
        <f t="shared" si="21"/>
        <v>0</v>
      </c>
      <c r="E367" s="1">
        <f t="shared" si="20"/>
        <v>0</v>
      </c>
      <c r="F367" s="1">
        <f t="shared" si="23"/>
        <v>0</v>
      </c>
      <c r="N367" s="6"/>
      <c r="O367"/>
    </row>
    <row r="368" spans="2:15" x14ac:dyDescent="0.25">
      <c r="B368">
        <v>335</v>
      </c>
      <c r="C368" s="2">
        <f t="shared" si="22"/>
        <v>0</v>
      </c>
      <c r="D368" s="1">
        <f t="shared" si="21"/>
        <v>0</v>
      </c>
      <c r="E368" s="1">
        <f t="shared" si="20"/>
        <v>0</v>
      </c>
      <c r="F368" s="1">
        <f t="shared" si="23"/>
        <v>0</v>
      </c>
      <c r="N368" s="6"/>
      <c r="O368"/>
    </row>
    <row r="369" spans="2:15" x14ac:dyDescent="0.25">
      <c r="B369">
        <v>336</v>
      </c>
      <c r="C369" s="2">
        <f t="shared" si="22"/>
        <v>0</v>
      </c>
      <c r="D369" s="1">
        <f t="shared" si="21"/>
        <v>0</v>
      </c>
      <c r="E369" s="1">
        <f t="shared" si="20"/>
        <v>0</v>
      </c>
      <c r="F369" s="1">
        <f t="shared" si="23"/>
        <v>0</v>
      </c>
      <c r="N369" s="6"/>
      <c r="O369"/>
    </row>
    <row r="370" spans="2:15" x14ac:dyDescent="0.25">
      <c r="B370">
        <v>337</v>
      </c>
      <c r="C370" s="2">
        <f t="shared" si="22"/>
        <v>0</v>
      </c>
      <c r="D370" s="1">
        <f t="shared" si="21"/>
        <v>0</v>
      </c>
      <c r="E370" s="1">
        <f t="shared" si="20"/>
        <v>0</v>
      </c>
      <c r="F370" s="1">
        <f t="shared" si="23"/>
        <v>0</v>
      </c>
      <c r="N370" s="6"/>
      <c r="O370"/>
    </row>
    <row r="371" spans="2:15" x14ac:dyDescent="0.25">
      <c r="B371">
        <v>338</v>
      </c>
      <c r="C371" s="2">
        <f t="shared" si="22"/>
        <v>0</v>
      </c>
      <c r="D371" s="1">
        <f t="shared" si="21"/>
        <v>0</v>
      </c>
      <c r="E371" s="1">
        <f t="shared" si="20"/>
        <v>0</v>
      </c>
      <c r="F371" s="1">
        <f t="shared" si="23"/>
        <v>0</v>
      </c>
      <c r="N371" s="6"/>
      <c r="O371"/>
    </row>
    <row r="372" spans="2:15" x14ac:dyDescent="0.25">
      <c r="B372">
        <v>339</v>
      </c>
      <c r="C372" s="2">
        <f t="shared" si="22"/>
        <v>0</v>
      </c>
      <c r="D372" s="1">
        <f t="shared" si="21"/>
        <v>0</v>
      </c>
      <c r="E372" s="1">
        <f t="shared" si="20"/>
        <v>0</v>
      </c>
      <c r="F372" s="1">
        <f t="shared" si="23"/>
        <v>0</v>
      </c>
      <c r="N372" s="6"/>
      <c r="O372"/>
    </row>
    <row r="373" spans="2:15" x14ac:dyDescent="0.25">
      <c r="B373">
        <v>340</v>
      </c>
      <c r="C373" s="2">
        <f t="shared" si="22"/>
        <v>0</v>
      </c>
      <c r="D373" s="1">
        <f t="shared" si="21"/>
        <v>0</v>
      </c>
      <c r="E373" s="1">
        <f t="shared" si="20"/>
        <v>0</v>
      </c>
      <c r="F373" s="1">
        <f t="shared" si="23"/>
        <v>0</v>
      </c>
      <c r="N373" s="6"/>
      <c r="O373"/>
    </row>
    <row r="374" spans="2:15" x14ac:dyDescent="0.25">
      <c r="B374">
        <v>341</v>
      </c>
      <c r="C374" s="2">
        <f t="shared" si="22"/>
        <v>0</v>
      </c>
      <c r="D374" s="1">
        <f t="shared" si="21"/>
        <v>0</v>
      </c>
      <c r="E374" s="1">
        <f t="shared" si="20"/>
        <v>0</v>
      </c>
      <c r="F374" s="1">
        <f t="shared" si="23"/>
        <v>0</v>
      </c>
      <c r="N374" s="6"/>
      <c r="O374"/>
    </row>
    <row r="375" spans="2:15" x14ac:dyDescent="0.25">
      <c r="B375">
        <v>342</v>
      </c>
      <c r="C375" s="2">
        <f t="shared" si="22"/>
        <v>0</v>
      </c>
      <c r="D375" s="1">
        <f t="shared" si="21"/>
        <v>0</v>
      </c>
      <c r="E375" s="1">
        <f t="shared" si="20"/>
        <v>0</v>
      </c>
      <c r="F375" s="1">
        <f t="shared" si="23"/>
        <v>0</v>
      </c>
      <c r="N375" s="6"/>
      <c r="O375"/>
    </row>
    <row r="376" spans="2:15" x14ac:dyDescent="0.25">
      <c r="B376">
        <v>343</v>
      </c>
      <c r="C376" s="2">
        <f t="shared" si="22"/>
        <v>0</v>
      </c>
      <c r="D376" s="1">
        <f t="shared" si="21"/>
        <v>0</v>
      </c>
      <c r="E376" s="1">
        <f t="shared" si="20"/>
        <v>0</v>
      </c>
      <c r="F376" s="1">
        <f t="shared" si="23"/>
        <v>0</v>
      </c>
      <c r="N376" s="6"/>
      <c r="O376"/>
    </row>
    <row r="377" spans="2:15" x14ac:dyDescent="0.25">
      <c r="B377">
        <v>344</v>
      </c>
      <c r="C377" s="2">
        <f t="shared" si="22"/>
        <v>0</v>
      </c>
      <c r="D377" s="1">
        <f t="shared" si="21"/>
        <v>0</v>
      </c>
      <c r="E377" s="1">
        <f t="shared" si="20"/>
        <v>0</v>
      </c>
      <c r="F377" s="1">
        <f t="shared" si="23"/>
        <v>0</v>
      </c>
      <c r="N377" s="6"/>
      <c r="O377"/>
    </row>
    <row r="378" spans="2:15" x14ac:dyDescent="0.25">
      <c r="B378">
        <v>345</v>
      </c>
      <c r="C378" s="2">
        <f t="shared" si="22"/>
        <v>0</v>
      </c>
      <c r="D378" s="1">
        <f t="shared" si="21"/>
        <v>0</v>
      </c>
      <c r="E378" s="1">
        <f t="shared" si="20"/>
        <v>0</v>
      </c>
      <c r="F378" s="1">
        <f t="shared" si="23"/>
        <v>0</v>
      </c>
      <c r="N378" s="6"/>
      <c r="O378"/>
    </row>
    <row r="379" spans="2:15" x14ac:dyDescent="0.25">
      <c r="B379">
        <v>346</v>
      </c>
      <c r="C379" s="2">
        <f t="shared" si="22"/>
        <v>0</v>
      </c>
      <c r="D379" s="1">
        <f t="shared" si="21"/>
        <v>0</v>
      </c>
      <c r="E379" s="1">
        <f t="shared" si="20"/>
        <v>0</v>
      </c>
      <c r="F379" s="1">
        <f t="shared" si="23"/>
        <v>0</v>
      </c>
      <c r="N379" s="6"/>
      <c r="O379"/>
    </row>
    <row r="380" spans="2:15" x14ac:dyDescent="0.25">
      <c r="B380">
        <v>347</v>
      </c>
      <c r="C380" s="2">
        <f t="shared" si="22"/>
        <v>0</v>
      </c>
      <c r="D380" s="1">
        <f t="shared" si="21"/>
        <v>0</v>
      </c>
      <c r="E380" s="1">
        <f t="shared" si="20"/>
        <v>0</v>
      </c>
      <c r="F380" s="1">
        <f t="shared" si="23"/>
        <v>0</v>
      </c>
      <c r="N380" s="6"/>
      <c r="O380"/>
    </row>
    <row r="381" spans="2:15" x14ac:dyDescent="0.25">
      <c r="B381">
        <v>348</v>
      </c>
      <c r="C381" s="2">
        <f t="shared" si="22"/>
        <v>0</v>
      </c>
      <c r="D381" s="1">
        <f t="shared" si="21"/>
        <v>0</v>
      </c>
      <c r="E381" s="1">
        <f t="shared" si="20"/>
        <v>0</v>
      </c>
      <c r="F381" s="1">
        <f t="shared" si="23"/>
        <v>0</v>
      </c>
      <c r="N381" s="6"/>
      <c r="O381"/>
    </row>
    <row r="382" spans="2:15" x14ac:dyDescent="0.25">
      <c r="B382">
        <v>349</v>
      </c>
      <c r="C382" s="2">
        <f t="shared" si="22"/>
        <v>0</v>
      </c>
      <c r="D382" s="1">
        <f t="shared" si="21"/>
        <v>0</v>
      </c>
      <c r="E382" s="1">
        <f t="shared" si="20"/>
        <v>0</v>
      </c>
      <c r="F382" s="1">
        <f t="shared" si="23"/>
        <v>0</v>
      </c>
      <c r="N382" s="6"/>
      <c r="O382"/>
    </row>
    <row r="383" spans="2:15" x14ac:dyDescent="0.25">
      <c r="B383">
        <v>350</v>
      </c>
      <c r="C383" s="2">
        <f t="shared" si="22"/>
        <v>0</v>
      </c>
      <c r="D383" s="1">
        <f t="shared" si="21"/>
        <v>0</v>
      </c>
      <c r="E383" s="1">
        <f t="shared" si="20"/>
        <v>0</v>
      </c>
      <c r="F383" s="1">
        <f t="shared" si="23"/>
        <v>0</v>
      </c>
      <c r="N383" s="6"/>
      <c r="O383"/>
    </row>
    <row r="384" spans="2:15" x14ac:dyDescent="0.25">
      <c r="B384">
        <v>351</v>
      </c>
      <c r="C384" s="2">
        <f t="shared" si="22"/>
        <v>0</v>
      </c>
      <c r="D384" s="1">
        <f t="shared" si="21"/>
        <v>0</v>
      </c>
      <c r="E384" s="1">
        <f t="shared" si="20"/>
        <v>0</v>
      </c>
      <c r="F384" s="1">
        <f t="shared" si="23"/>
        <v>0</v>
      </c>
      <c r="N384" s="6"/>
      <c r="O384"/>
    </row>
    <row r="385" spans="1:15" x14ac:dyDescent="0.25">
      <c r="B385">
        <v>352</v>
      </c>
      <c r="C385" s="2">
        <f t="shared" si="22"/>
        <v>0</v>
      </c>
      <c r="D385" s="1">
        <f t="shared" si="21"/>
        <v>0</v>
      </c>
      <c r="E385" s="1">
        <f t="shared" si="20"/>
        <v>0</v>
      </c>
      <c r="F385" s="1">
        <f t="shared" si="23"/>
        <v>0</v>
      </c>
      <c r="N385" s="6"/>
      <c r="O385"/>
    </row>
    <row r="386" spans="1:15" x14ac:dyDescent="0.25">
      <c r="B386">
        <v>353</v>
      </c>
      <c r="C386" s="2">
        <f t="shared" si="22"/>
        <v>0</v>
      </c>
      <c r="D386" s="1">
        <f t="shared" si="21"/>
        <v>0</v>
      </c>
      <c r="E386" s="1">
        <f t="shared" si="20"/>
        <v>0</v>
      </c>
      <c r="F386" s="1">
        <f t="shared" si="23"/>
        <v>0</v>
      </c>
      <c r="N386" s="6"/>
      <c r="O386"/>
    </row>
    <row r="387" spans="1:15" x14ac:dyDescent="0.25">
      <c r="B387">
        <v>354</v>
      </c>
      <c r="C387" s="2">
        <f t="shared" si="22"/>
        <v>0</v>
      </c>
      <c r="D387" s="1">
        <f t="shared" si="21"/>
        <v>0</v>
      </c>
      <c r="E387" s="1">
        <f t="shared" si="20"/>
        <v>0</v>
      </c>
      <c r="F387" s="1">
        <f t="shared" si="23"/>
        <v>0</v>
      </c>
      <c r="N387" s="6"/>
      <c r="O387"/>
    </row>
    <row r="388" spans="1:15" x14ac:dyDescent="0.25">
      <c r="B388">
        <v>355</v>
      </c>
      <c r="C388" s="2">
        <f t="shared" si="22"/>
        <v>0</v>
      </c>
      <c r="D388" s="1">
        <f t="shared" si="21"/>
        <v>0</v>
      </c>
      <c r="E388" s="1">
        <f t="shared" si="20"/>
        <v>0</v>
      </c>
      <c r="F388" s="1">
        <f t="shared" si="23"/>
        <v>0</v>
      </c>
      <c r="N388" s="6"/>
      <c r="O388"/>
    </row>
    <row r="389" spans="1:15" x14ac:dyDescent="0.25">
      <c r="B389">
        <v>356</v>
      </c>
      <c r="C389" s="2">
        <f t="shared" si="22"/>
        <v>0</v>
      </c>
      <c r="D389" s="1">
        <f t="shared" si="21"/>
        <v>0</v>
      </c>
      <c r="E389" s="1">
        <f t="shared" si="20"/>
        <v>0</v>
      </c>
      <c r="F389" s="1">
        <f t="shared" si="23"/>
        <v>0</v>
      </c>
      <c r="N389" s="6"/>
      <c r="O389"/>
    </row>
    <row r="390" spans="1:15" x14ac:dyDescent="0.25">
      <c r="B390">
        <v>357</v>
      </c>
      <c r="C390" s="2">
        <f t="shared" si="22"/>
        <v>0</v>
      </c>
      <c r="D390" s="1">
        <f t="shared" si="21"/>
        <v>0</v>
      </c>
      <c r="E390" s="1">
        <f t="shared" si="20"/>
        <v>0</v>
      </c>
      <c r="F390" s="1">
        <f t="shared" si="23"/>
        <v>0</v>
      </c>
      <c r="N390" s="6"/>
      <c r="O390"/>
    </row>
    <row r="391" spans="1:15" x14ac:dyDescent="0.25">
      <c r="B391">
        <v>358</v>
      </c>
      <c r="C391" s="2">
        <f t="shared" si="22"/>
        <v>0</v>
      </c>
      <c r="D391" s="1">
        <f t="shared" si="21"/>
        <v>0</v>
      </c>
      <c r="E391" s="1">
        <f t="shared" si="20"/>
        <v>0</v>
      </c>
      <c r="F391" s="1">
        <f t="shared" si="23"/>
        <v>0</v>
      </c>
      <c r="N391" s="6"/>
      <c r="O391"/>
    </row>
    <row r="392" spans="1:15" x14ac:dyDescent="0.25">
      <c r="B392">
        <v>359</v>
      </c>
      <c r="C392" s="2">
        <f t="shared" si="22"/>
        <v>0</v>
      </c>
      <c r="D392" s="1">
        <f t="shared" si="21"/>
        <v>0</v>
      </c>
      <c r="E392" s="1">
        <f t="shared" si="20"/>
        <v>0</v>
      </c>
      <c r="F392" s="1">
        <f t="shared" si="23"/>
        <v>0</v>
      </c>
      <c r="N392" s="6"/>
      <c r="O392"/>
    </row>
    <row r="393" spans="1:15" x14ac:dyDescent="0.25">
      <c r="B393">
        <v>360</v>
      </c>
      <c r="C393" s="2">
        <f t="shared" si="22"/>
        <v>0</v>
      </c>
      <c r="D393" s="1">
        <f t="shared" si="21"/>
        <v>0</v>
      </c>
      <c r="E393" s="1">
        <f t="shared" si="20"/>
        <v>0</v>
      </c>
      <c r="F393" s="1">
        <f t="shared" si="23"/>
        <v>0</v>
      </c>
      <c r="N393" s="6"/>
      <c r="O393"/>
    </row>
    <row r="396" spans="1:15" x14ac:dyDescent="0.25">
      <c r="A396" s="29"/>
    </row>
    <row r="399" spans="1:15" x14ac:dyDescent="0.25">
      <c r="A399" s="28"/>
    </row>
  </sheetData>
  <mergeCells count="5">
    <mergeCell ref="A1:C1"/>
    <mergeCell ref="G1:L1"/>
    <mergeCell ref="B31:G32"/>
    <mergeCell ref="K11:K12"/>
    <mergeCell ref="L11:L12"/>
  </mergeCells>
  <printOptions gridLine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9BA8-370E-46DD-B231-4024EAA0D699}">
  <dimension ref="A1:O399"/>
  <sheetViews>
    <sheetView zoomScale="120" zoomScaleNormal="120" workbookViewId="0">
      <pane ySplit="1" topLeftCell="A2" activePane="bottomLeft" state="frozen"/>
      <selection pane="bottomLeft" activeCell="H20" sqref="H20"/>
    </sheetView>
  </sheetViews>
  <sheetFormatPr defaultRowHeight="15" x14ac:dyDescent="0.25"/>
  <cols>
    <col min="1" max="1" width="7.140625" customWidth="1"/>
    <col min="2" max="2" width="24.28515625" bestFit="1" customWidth="1"/>
    <col min="3" max="3" width="17.5703125" customWidth="1"/>
    <col min="4" max="4" width="9.7109375" customWidth="1"/>
    <col min="5" max="5" width="22" bestFit="1" customWidth="1"/>
    <col min="6" max="6" width="20.140625" style="1" bestFit="1" customWidth="1"/>
    <col min="7" max="7" width="9.85546875" customWidth="1"/>
    <col min="8" max="8" width="21.7109375" bestFit="1" customWidth="1"/>
    <col min="9" max="9" width="14" customWidth="1"/>
    <col min="10" max="10" width="9.7109375" customWidth="1"/>
    <col min="11" max="11" width="20.85546875" customWidth="1"/>
    <col min="12" max="12" width="16.7109375" bestFit="1" customWidth="1"/>
    <col min="13" max="13" width="11.7109375" bestFit="1" customWidth="1"/>
    <col min="14" max="14" width="25.5703125" customWidth="1"/>
    <col min="15" max="15" width="14.42578125" style="6" bestFit="1" customWidth="1"/>
    <col min="16" max="16" width="13.5703125" customWidth="1"/>
  </cols>
  <sheetData>
    <row r="1" spans="1:15" ht="33" customHeight="1" x14ac:dyDescent="0.25">
      <c r="A1" s="38" t="s">
        <v>0</v>
      </c>
      <c r="B1" s="38"/>
      <c r="C1" s="38"/>
      <c r="D1" s="26"/>
      <c r="E1" s="26"/>
      <c r="F1" s="27"/>
      <c r="G1" s="39" t="s">
        <v>60</v>
      </c>
      <c r="H1" s="39"/>
      <c r="I1" s="39"/>
      <c r="J1" s="39"/>
      <c r="K1" s="39"/>
      <c r="L1" s="39"/>
    </row>
    <row r="2" spans="1:15" ht="15.75" customHeight="1" x14ac:dyDescent="0.25">
      <c r="A2" s="30"/>
      <c r="B2" s="5" t="s">
        <v>53</v>
      </c>
      <c r="C2" s="34" t="s">
        <v>61</v>
      </c>
      <c r="D2" s="32"/>
      <c r="E2" s="33"/>
      <c r="F2" s="27"/>
      <c r="G2" s="31"/>
      <c r="H2" s="31"/>
      <c r="I2" s="31"/>
      <c r="J2" s="31"/>
      <c r="K2" s="31"/>
      <c r="L2" s="31"/>
    </row>
    <row r="3" spans="1:15" ht="15.75" customHeight="1" x14ac:dyDescent="0.25">
      <c r="A3" s="5"/>
      <c r="B3" s="5"/>
      <c r="C3" s="5"/>
      <c r="D3" s="5"/>
      <c r="E3" s="5"/>
      <c r="F3" s="7"/>
      <c r="G3" s="5"/>
      <c r="H3" s="5"/>
      <c r="I3" s="5"/>
      <c r="J3" s="5"/>
      <c r="K3" s="5"/>
      <c r="L3" s="5"/>
      <c r="O3"/>
    </row>
    <row r="4" spans="1:15" ht="15.75" customHeight="1" x14ac:dyDescent="0.25">
      <c r="A4" s="5"/>
      <c r="B4" s="5" t="s">
        <v>1</v>
      </c>
      <c r="C4" s="8">
        <v>270000</v>
      </c>
      <c r="D4" s="5"/>
      <c r="E4" s="9" t="s">
        <v>14</v>
      </c>
      <c r="F4" s="5"/>
      <c r="G4" s="5"/>
      <c r="H4" s="9" t="s">
        <v>25</v>
      </c>
      <c r="I4" s="5"/>
      <c r="J4" s="5"/>
      <c r="K4" s="9" t="s">
        <v>36</v>
      </c>
      <c r="L4" s="5"/>
      <c r="O4"/>
    </row>
    <row r="5" spans="1:15" ht="15.75" customHeight="1" x14ac:dyDescent="0.25">
      <c r="A5" s="5"/>
      <c r="B5" s="5"/>
      <c r="C5" s="5"/>
      <c r="D5" s="5"/>
      <c r="E5" s="5" t="s">
        <v>10</v>
      </c>
      <c r="F5" s="10">
        <f>E34</f>
        <v>590.625</v>
      </c>
      <c r="G5" s="5"/>
      <c r="H5" s="5" t="s">
        <v>27</v>
      </c>
      <c r="I5" s="11">
        <f>F21</f>
        <v>3000</v>
      </c>
      <c r="J5" s="5"/>
      <c r="K5" s="5"/>
      <c r="L5" s="5"/>
      <c r="O5"/>
    </row>
    <row r="6" spans="1:15" x14ac:dyDescent="0.25">
      <c r="A6" s="5"/>
      <c r="B6" s="5" t="s">
        <v>2</v>
      </c>
      <c r="C6" s="25">
        <v>0.25</v>
      </c>
      <c r="D6" s="5"/>
      <c r="E6" s="5" t="s">
        <v>12</v>
      </c>
      <c r="F6" s="10">
        <f>C24</f>
        <v>281.25</v>
      </c>
      <c r="G6" s="13"/>
      <c r="H6" s="5"/>
      <c r="I6" s="5"/>
      <c r="J6" s="5"/>
      <c r="K6" s="5" t="s">
        <v>40</v>
      </c>
      <c r="L6" s="12">
        <v>0.25</v>
      </c>
      <c r="O6"/>
    </row>
    <row r="7" spans="1:15" x14ac:dyDescent="0.25">
      <c r="A7" s="5"/>
      <c r="B7" s="5"/>
      <c r="C7" s="5"/>
      <c r="D7" s="5"/>
      <c r="E7" s="5" t="s">
        <v>15</v>
      </c>
      <c r="F7" s="8">
        <v>100</v>
      </c>
      <c r="G7" s="5"/>
      <c r="H7" s="5" t="s">
        <v>28</v>
      </c>
      <c r="I7" s="11">
        <f>I5*F25</f>
        <v>36000</v>
      </c>
      <c r="J7" s="5"/>
      <c r="K7" s="5" t="s">
        <v>37</v>
      </c>
      <c r="L7" s="14">
        <f>L6*(C4+C12)</f>
        <v>81250</v>
      </c>
      <c r="O7"/>
    </row>
    <row r="8" spans="1:15" x14ac:dyDescent="0.25">
      <c r="A8" s="5"/>
      <c r="B8" s="5" t="s">
        <v>5</v>
      </c>
      <c r="C8" s="15">
        <v>3.5000000000000003E-2</v>
      </c>
      <c r="D8" s="5"/>
      <c r="E8" s="5" t="s">
        <v>16</v>
      </c>
      <c r="F8" s="8">
        <v>150</v>
      </c>
      <c r="G8" s="5"/>
      <c r="H8" s="5" t="s">
        <v>48</v>
      </c>
      <c r="I8" s="18">
        <f>F13*12*-1</f>
        <v>-18262.5</v>
      </c>
      <c r="J8" s="5"/>
      <c r="K8" s="5" t="s">
        <v>38</v>
      </c>
      <c r="L8" s="14">
        <f>SUM(D34:D93)</f>
        <v>20863.427766388293</v>
      </c>
      <c r="O8"/>
    </row>
    <row r="9" spans="1:15" x14ac:dyDescent="0.25">
      <c r="A9" s="5"/>
      <c r="B9" s="5"/>
      <c r="C9" s="5"/>
      <c r="D9" s="5"/>
      <c r="E9" s="5" t="s">
        <v>52</v>
      </c>
      <c r="F9" s="8">
        <v>200</v>
      </c>
      <c r="G9" s="5"/>
      <c r="H9" s="5" t="s">
        <v>47</v>
      </c>
      <c r="I9" s="10">
        <f>I7+I8</f>
        <v>17737.5</v>
      </c>
      <c r="J9" s="5"/>
      <c r="K9" s="5" t="s">
        <v>51</v>
      </c>
      <c r="L9" s="14">
        <f>I13*5</f>
        <v>69566.070431227839</v>
      </c>
      <c r="O9"/>
    </row>
    <row r="10" spans="1:15" ht="15" customHeight="1" x14ac:dyDescent="0.25">
      <c r="A10" s="5"/>
      <c r="B10" s="5" t="s">
        <v>7</v>
      </c>
      <c r="C10" s="16">
        <v>30</v>
      </c>
      <c r="D10" s="5"/>
      <c r="E10" s="5" t="s">
        <v>35</v>
      </c>
      <c r="F10" s="8"/>
      <c r="G10" s="5"/>
      <c r="H10" s="5"/>
      <c r="I10" s="5"/>
      <c r="J10" s="5"/>
      <c r="K10" s="41" t="s">
        <v>54</v>
      </c>
      <c r="L10" s="43">
        <f>((C4*0.8)/27.5)*0.25*5</f>
        <v>9818.181818181818</v>
      </c>
      <c r="O10"/>
    </row>
    <row r="11" spans="1:15" x14ac:dyDescent="0.25">
      <c r="A11" s="5"/>
      <c r="B11" s="5"/>
      <c r="C11" s="5"/>
      <c r="D11" s="5"/>
      <c r="E11" s="5" t="s">
        <v>24</v>
      </c>
      <c r="F11" s="8"/>
      <c r="G11" s="5"/>
      <c r="H11" s="9" t="s">
        <v>21</v>
      </c>
      <c r="I11" s="5"/>
      <c r="J11" s="5"/>
      <c r="K11" s="42"/>
      <c r="L11" s="44"/>
      <c r="O11"/>
    </row>
    <row r="12" spans="1:15" x14ac:dyDescent="0.25">
      <c r="A12" s="5"/>
      <c r="B12" s="5" t="s">
        <v>42</v>
      </c>
      <c r="C12" s="8">
        <v>55000</v>
      </c>
      <c r="D12" s="5"/>
      <c r="E12" s="5" t="s">
        <v>34</v>
      </c>
      <c r="F12" s="8">
        <v>200</v>
      </c>
      <c r="G12" s="5"/>
      <c r="H12" s="5" t="s">
        <v>29</v>
      </c>
      <c r="I12" s="7">
        <f>F19*12</f>
        <v>-22086.785913754433</v>
      </c>
      <c r="J12" s="5"/>
      <c r="K12" s="45"/>
      <c r="L12" s="46"/>
      <c r="O12"/>
    </row>
    <row r="13" spans="1:15" x14ac:dyDescent="0.25">
      <c r="A13" s="5"/>
      <c r="B13" s="5"/>
      <c r="C13" s="5"/>
      <c r="D13" s="5"/>
      <c r="E13" s="5" t="s">
        <v>17</v>
      </c>
      <c r="F13" s="10">
        <f>SUM(F5:F12)</f>
        <v>1521.875</v>
      </c>
      <c r="G13" s="5"/>
      <c r="H13" s="5" t="s">
        <v>46</v>
      </c>
      <c r="I13" s="7">
        <f>I7+I12</f>
        <v>13913.214086245567</v>
      </c>
      <c r="J13" s="5"/>
      <c r="K13" s="5"/>
      <c r="L13" s="5"/>
      <c r="O13"/>
    </row>
    <row r="14" spans="1:15" x14ac:dyDescent="0.25">
      <c r="A14" s="5"/>
      <c r="B14" s="5"/>
      <c r="C14" s="5"/>
      <c r="D14" s="5"/>
      <c r="E14" s="5"/>
      <c r="F14" s="5"/>
      <c r="G14" s="5"/>
      <c r="H14" s="5" t="s">
        <v>30</v>
      </c>
      <c r="I14" s="17">
        <f>IFERROR(I13/C17,0)</f>
        <v>0.11112790803710516</v>
      </c>
      <c r="J14" s="5"/>
      <c r="K14" s="9" t="s">
        <v>55</v>
      </c>
      <c r="L14" s="35">
        <f>SUM(L7:L10)</f>
        <v>181497.68001579796</v>
      </c>
      <c r="O14"/>
    </row>
    <row r="15" spans="1:15" x14ac:dyDescent="0.25">
      <c r="A15" s="5"/>
      <c r="B15" s="5" t="s">
        <v>3</v>
      </c>
      <c r="C15" s="10">
        <f>C4*C6</f>
        <v>67500</v>
      </c>
      <c r="D15" s="5"/>
      <c r="E15" s="5"/>
      <c r="F15" s="5"/>
      <c r="G15" s="5"/>
      <c r="H15" s="5" t="s">
        <v>33</v>
      </c>
      <c r="I15" s="17">
        <f>IFERROR(((F21-SUM(F6:F12))*12)/(C4+C12+C16),0)</f>
        <v>7.5755263960939886E-2</v>
      </c>
      <c r="J15" s="5"/>
      <c r="K15" s="9" t="s">
        <v>39</v>
      </c>
      <c r="L15" s="36">
        <f>IFERROR(L14/C17,0)</f>
        <v>1.4496619809568527</v>
      </c>
      <c r="O15"/>
    </row>
    <row r="16" spans="1:15" x14ac:dyDescent="0.25">
      <c r="A16" s="5"/>
      <c r="B16" s="5" t="s">
        <v>41</v>
      </c>
      <c r="C16" s="10">
        <f>C4*0.01</f>
        <v>2700</v>
      </c>
      <c r="D16" s="5"/>
      <c r="E16" s="9" t="s">
        <v>44</v>
      </c>
      <c r="F16" s="5"/>
      <c r="G16" s="5"/>
      <c r="H16" s="5"/>
      <c r="I16" s="5"/>
      <c r="J16" s="5"/>
      <c r="K16" s="5"/>
      <c r="L16" s="5"/>
      <c r="O16"/>
    </row>
    <row r="17" spans="1:15" x14ac:dyDescent="0.25">
      <c r="A17" s="5"/>
      <c r="B17" s="5" t="s">
        <v>49</v>
      </c>
      <c r="C17" s="10">
        <f>SUM(C15:C16)+C12</f>
        <v>125200</v>
      </c>
      <c r="D17" s="5"/>
      <c r="E17" s="5" t="s">
        <v>18</v>
      </c>
      <c r="F17" s="18">
        <f>F13*-1</f>
        <v>-1521.875</v>
      </c>
      <c r="G17" s="5"/>
      <c r="H17" s="5" t="s">
        <v>31</v>
      </c>
      <c r="I17" s="23">
        <f>IFERROR(C4/I7,0)</f>
        <v>7.5</v>
      </c>
      <c r="J17" s="5"/>
      <c r="K17" s="5"/>
      <c r="L17" s="5"/>
      <c r="O17"/>
    </row>
    <row r="18" spans="1:15" x14ac:dyDescent="0.25">
      <c r="A18" s="5"/>
      <c r="B18" s="5"/>
      <c r="C18" s="5"/>
      <c r="D18" s="5"/>
      <c r="E18" s="5" t="s">
        <v>19</v>
      </c>
      <c r="F18" s="18">
        <f>D34*-1</f>
        <v>-318.69049281286948</v>
      </c>
      <c r="G18" s="5"/>
      <c r="H18" s="5"/>
      <c r="I18" s="5"/>
      <c r="J18" s="5"/>
      <c r="K18" s="5"/>
      <c r="L18" s="5"/>
      <c r="O18"/>
    </row>
    <row r="19" spans="1:15" x14ac:dyDescent="0.25">
      <c r="A19" s="5"/>
      <c r="B19" s="5" t="s">
        <v>4</v>
      </c>
      <c r="C19" s="10">
        <f>C4*(1-C6)</f>
        <v>202500</v>
      </c>
      <c r="D19" s="5"/>
      <c r="E19" s="5" t="s">
        <v>23</v>
      </c>
      <c r="F19" s="18">
        <f>SUM(F17:F18)</f>
        <v>-1840.5654928128695</v>
      </c>
      <c r="G19" s="5"/>
      <c r="H19" s="5"/>
      <c r="I19" s="11"/>
      <c r="J19" s="5"/>
      <c r="K19" s="5"/>
      <c r="L19" s="5"/>
      <c r="O19"/>
    </row>
    <row r="20" spans="1:15" x14ac:dyDescent="0.25">
      <c r="A20" s="5"/>
      <c r="B20" s="5"/>
      <c r="C20" s="5"/>
      <c r="D20" s="5"/>
      <c r="E20" s="5"/>
      <c r="F20" s="10"/>
      <c r="G20" s="5"/>
      <c r="H20" s="5"/>
      <c r="I20" s="21"/>
      <c r="J20" s="5"/>
      <c r="K20" s="5"/>
      <c r="L20" s="5"/>
      <c r="O20"/>
    </row>
    <row r="21" spans="1:15" x14ac:dyDescent="0.25">
      <c r="A21" s="5"/>
      <c r="B21" s="5" t="s">
        <v>6</v>
      </c>
      <c r="C21" s="18">
        <f>IF(C8&gt;0,PMT(C8/12,C10*12,C19),"No Loan")</f>
        <v>-909.31549281286948</v>
      </c>
      <c r="D21" s="5"/>
      <c r="E21" s="5" t="s">
        <v>22</v>
      </c>
      <c r="F21" s="22">
        <v>3000</v>
      </c>
      <c r="G21" s="5"/>
      <c r="H21" s="5"/>
      <c r="I21" s="5"/>
      <c r="J21" s="5"/>
      <c r="K21" s="5"/>
      <c r="L21" s="5"/>
      <c r="O21"/>
    </row>
    <row r="22" spans="1:15" x14ac:dyDescent="0.25">
      <c r="A22" s="5"/>
      <c r="B22" s="5"/>
      <c r="C22" s="20"/>
      <c r="D22" s="5"/>
      <c r="E22" s="5"/>
      <c r="F22" s="10"/>
      <c r="G22" s="5"/>
      <c r="H22" s="5"/>
      <c r="I22" s="5"/>
      <c r="J22" s="5"/>
      <c r="K22" s="5"/>
      <c r="L22" s="5"/>
      <c r="O22"/>
    </row>
    <row r="23" spans="1:15" x14ac:dyDescent="0.25">
      <c r="A23" s="5"/>
      <c r="B23" s="5" t="s">
        <v>12</v>
      </c>
      <c r="C23" s="20">
        <f>C4*0.0125</f>
        <v>3375</v>
      </c>
      <c r="D23" s="5"/>
      <c r="E23" s="5" t="s">
        <v>43</v>
      </c>
      <c r="F23" s="10">
        <f>F21+F19</f>
        <v>1159.4345071871305</v>
      </c>
      <c r="G23" s="5"/>
      <c r="H23" s="5"/>
      <c r="I23" s="5"/>
      <c r="J23" s="5"/>
      <c r="K23" s="5"/>
      <c r="L23" s="5"/>
      <c r="O23"/>
    </row>
    <row r="24" spans="1:15" x14ac:dyDescent="0.25">
      <c r="A24" s="5"/>
      <c r="B24" s="5" t="s">
        <v>13</v>
      </c>
      <c r="C24" s="20">
        <f>C23/12</f>
        <v>281.25</v>
      </c>
      <c r="D24" s="5"/>
      <c r="E24" s="5"/>
      <c r="F24" s="5"/>
      <c r="G24" s="5"/>
      <c r="H24" s="5"/>
      <c r="I24" s="13"/>
      <c r="J24" s="5"/>
      <c r="K24" s="5"/>
      <c r="L24" s="5"/>
      <c r="O24"/>
    </row>
    <row r="25" spans="1:15" hidden="1" x14ac:dyDescent="0.25">
      <c r="A25" s="5"/>
      <c r="B25" s="5"/>
      <c r="C25" s="5"/>
      <c r="D25" s="5"/>
      <c r="E25" s="5" t="s">
        <v>26</v>
      </c>
      <c r="F25" s="24">
        <v>12</v>
      </c>
      <c r="G25" s="5"/>
      <c r="H25" s="5"/>
      <c r="I25" s="13"/>
      <c r="J25" s="5"/>
      <c r="K25" s="5"/>
      <c r="L25" s="5"/>
      <c r="O25"/>
    </row>
    <row r="26" spans="1:15" x14ac:dyDescent="0.25">
      <c r="A26" s="5"/>
      <c r="B26" s="5"/>
      <c r="C26" s="5"/>
      <c r="D26" s="5"/>
      <c r="E26" s="5" t="s">
        <v>45</v>
      </c>
      <c r="F26" s="11">
        <f>F21-F13</f>
        <v>1478.125</v>
      </c>
      <c r="G26" s="5"/>
      <c r="H26" s="5"/>
      <c r="I26" s="13"/>
      <c r="J26" s="5"/>
      <c r="K26" s="5"/>
      <c r="L26" s="5"/>
      <c r="O26"/>
    </row>
    <row r="27" spans="1:15" hidden="1" x14ac:dyDescent="0.25">
      <c r="A27" s="5"/>
      <c r="B27" s="5"/>
      <c r="C27" s="5"/>
      <c r="D27" s="5"/>
      <c r="E27" s="5" t="s">
        <v>32</v>
      </c>
      <c r="F27" s="22"/>
      <c r="G27" s="5"/>
      <c r="H27" s="5"/>
      <c r="I27" s="13"/>
      <c r="J27" s="5"/>
      <c r="K27" s="5"/>
      <c r="L27" s="5"/>
      <c r="O27"/>
    </row>
    <row r="28" spans="1:15" x14ac:dyDescent="0.25">
      <c r="A28" s="5"/>
      <c r="B28" s="5"/>
      <c r="C28" s="5"/>
      <c r="D28" s="5"/>
      <c r="E28" s="5"/>
      <c r="F28" s="19"/>
      <c r="G28" s="5"/>
      <c r="H28" s="5"/>
      <c r="I28" s="13"/>
      <c r="J28" s="5"/>
      <c r="K28" s="5"/>
      <c r="L28" s="5"/>
    </row>
    <row r="29" spans="1:15" x14ac:dyDescent="0.25">
      <c r="A29" t="s">
        <v>50</v>
      </c>
      <c r="F29" s="4"/>
      <c r="I29" s="2"/>
    </row>
    <row r="30" spans="1:15" x14ac:dyDescent="0.25">
      <c r="F30"/>
      <c r="I30" s="2"/>
    </row>
    <row r="31" spans="1:15" ht="14.45" customHeight="1" x14ac:dyDescent="0.25">
      <c r="B31" s="40" t="s">
        <v>20</v>
      </c>
      <c r="C31" s="40"/>
      <c r="D31" s="40"/>
      <c r="E31" s="40"/>
      <c r="F31" s="40"/>
      <c r="G31" s="40"/>
    </row>
    <row r="32" spans="1:15" ht="14.45" customHeight="1" x14ac:dyDescent="0.25">
      <c r="B32" s="40"/>
      <c r="C32" s="40"/>
      <c r="D32" s="40"/>
      <c r="E32" s="40"/>
      <c r="F32" s="40"/>
      <c r="G32" s="40"/>
      <c r="M32" s="3"/>
    </row>
    <row r="33" spans="2:15" x14ac:dyDescent="0.25">
      <c r="C33" t="s">
        <v>8</v>
      </c>
      <c r="D33" t="s">
        <v>9</v>
      </c>
      <c r="E33" t="s">
        <v>10</v>
      </c>
      <c r="F33" t="s">
        <v>11</v>
      </c>
      <c r="N33" s="6"/>
      <c r="O33"/>
    </row>
    <row r="34" spans="2:15" x14ac:dyDescent="0.25">
      <c r="B34">
        <v>1</v>
      </c>
      <c r="C34" s="1">
        <f>C19</f>
        <v>202500</v>
      </c>
      <c r="D34" s="1">
        <f>IF(C$21="No Loan",0,(C$21*-1)-E34)</f>
        <v>318.69049281286948</v>
      </c>
      <c r="E34" s="1">
        <f>C34*(C$8/12)</f>
        <v>590.625</v>
      </c>
      <c r="F34" s="1">
        <f>C34-D34</f>
        <v>202181.30950718714</v>
      </c>
      <c r="G34" s="2"/>
      <c r="N34" s="6"/>
      <c r="O34"/>
    </row>
    <row r="35" spans="2:15" x14ac:dyDescent="0.25">
      <c r="B35">
        <v>2</v>
      </c>
      <c r="C35" s="2">
        <f>F34</f>
        <v>202181.30950718714</v>
      </c>
      <c r="D35" s="1">
        <f t="shared" ref="D35:D98" si="0">IF(C$21="No Loan",0,(C$21*-1)-E35)</f>
        <v>319.62000675024035</v>
      </c>
      <c r="E35" s="1">
        <f t="shared" ref="E35:E98" si="1">C35*(C$8/12)</f>
        <v>589.69548606262913</v>
      </c>
      <c r="F35" s="1">
        <f>C35-D35</f>
        <v>201861.68950043689</v>
      </c>
      <c r="G35" s="2"/>
      <c r="N35" s="6"/>
      <c r="O35"/>
    </row>
    <row r="36" spans="2:15" x14ac:dyDescent="0.25">
      <c r="B36">
        <v>3</v>
      </c>
      <c r="C36" s="2">
        <f t="shared" ref="C36:C99" si="2">F35</f>
        <v>201861.68950043689</v>
      </c>
      <c r="D36" s="1">
        <f t="shared" si="0"/>
        <v>320.55223176992854</v>
      </c>
      <c r="E36" s="1">
        <f t="shared" si="1"/>
        <v>588.76326104294094</v>
      </c>
      <c r="F36" s="1">
        <f t="shared" ref="F36:F99" si="3">C36-D36</f>
        <v>201541.13726866696</v>
      </c>
      <c r="G36" s="2"/>
      <c r="N36" s="6"/>
      <c r="O36"/>
    </row>
    <row r="37" spans="2:15" x14ac:dyDescent="0.25">
      <c r="B37">
        <v>4</v>
      </c>
      <c r="C37" s="2">
        <f t="shared" si="2"/>
        <v>201541.13726866696</v>
      </c>
      <c r="D37" s="1">
        <f t="shared" si="0"/>
        <v>321.48717577925743</v>
      </c>
      <c r="E37" s="1">
        <f t="shared" si="1"/>
        <v>587.82831703361205</v>
      </c>
      <c r="F37" s="1">
        <f t="shared" si="3"/>
        <v>201219.65009288769</v>
      </c>
      <c r="G37" s="2"/>
      <c r="N37" s="6"/>
      <c r="O37"/>
    </row>
    <row r="38" spans="2:15" x14ac:dyDescent="0.25">
      <c r="B38">
        <v>5</v>
      </c>
      <c r="C38" s="2">
        <f t="shared" si="2"/>
        <v>201219.65009288769</v>
      </c>
      <c r="D38" s="1">
        <f t="shared" si="0"/>
        <v>322.4248467086137</v>
      </c>
      <c r="E38" s="1">
        <f t="shared" si="1"/>
        <v>586.89064610425578</v>
      </c>
      <c r="F38" s="1">
        <f t="shared" si="3"/>
        <v>200897.22524617909</v>
      </c>
      <c r="G38" s="2"/>
      <c r="N38" s="6"/>
      <c r="O38"/>
    </row>
    <row r="39" spans="2:15" x14ac:dyDescent="0.25">
      <c r="B39">
        <v>6</v>
      </c>
      <c r="C39" s="2">
        <f t="shared" si="2"/>
        <v>200897.22524617909</v>
      </c>
      <c r="D39" s="1">
        <f t="shared" si="0"/>
        <v>323.36525251151375</v>
      </c>
      <c r="E39" s="1">
        <f t="shared" si="1"/>
        <v>585.95024030135573</v>
      </c>
      <c r="F39" s="1">
        <f t="shared" si="3"/>
        <v>200573.85999366757</v>
      </c>
      <c r="G39" s="2"/>
      <c r="N39" s="6"/>
      <c r="O39"/>
    </row>
    <row r="40" spans="2:15" x14ac:dyDescent="0.25">
      <c r="B40">
        <v>7</v>
      </c>
      <c r="C40" s="2">
        <f t="shared" si="2"/>
        <v>200573.85999366757</v>
      </c>
      <c r="D40" s="1">
        <f t="shared" si="0"/>
        <v>324.30840116467232</v>
      </c>
      <c r="E40" s="1">
        <f t="shared" si="1"/>
        <v>585.00709164819716</v>
      </c>
      <c r="F40" s="1">
        <f t="shared" si="3"/>
        <v>200249.55159250289</v>
      </c>
      <c r="G40" s="2"/>
      <c r="N40" s="6"/>
      <c r="O40"/>
    </row>
    <row r="41" spans="2:15" x14ac:dyDescent="0.25">
      <c r="B41">
        <v>8</v>
      </c>
      <c r="C41" s="2">
        <f t="shared" si="2"/>
        <v>200249.55159250289</v>
      </c>
      <c r="D41" s="1">
        <f t="shared" si="0"/>
        <v>325.25430066806939</v>
      </c>
      <c r="E41" s="1">
        <f t="shared" si="1"/>
        <v>584.06119214480009</v>
      </c>
      <c r="F41" s="1">
        <f t="shared" si="3"/>
        <v>199924.29729183481</v>
      </c>
      <c r="G41" s="2"/>
      <c r="N41" s="6"/>
      <c r="O41"/>
    </row>
    <row r="42" spans="2:15" x14ac:dyDescent="0.25">
      <c r="B42">
        <v>9</v>
      </c>
      <c r="C42" s="2">
        <f t="shared" si="2"/>
        <v>199924.29729183481</v>
      </c>
      <c r="D42" s="1">
        <f t="shared" si="0"/>
        <v>326.20295904501791</v>
      </c>
      <c r="E42" s="1">
        <f t="shared" si="1"/>
        <v>583.11253376785157</v>
      </c>
      <c r="F42" s="1">
        <f t="shared" si="3"/>
        <v>199598.0943327898</v>
      </c>
      <c r="G42" s="2"/>
      <c r="N42" s="6"/>
      <c r="O42"/>
    </row>
    <row r="43" spans="2:15" x14ac:dyDescent="0.25">
      <c r="B43">
        <v>10</v>
      </c>
      <c r="C43" s="2">
        <f t="shared" si="2"/>
        <v>199598.0943327898</v>
      </c>
      <c r="D43" s="1">
        <f t="shared" si="0"/>
        <v>327.15438434223256</v>
      </c>
      <c r="E43" s="1">
        <f t="shared" si="1"/>
        <v>582.16110847063692</v>
      </c>
      <c r="F43" s="1">
        <f t="shared" si="3"/>
        <v>199270.93994844757</v>
      </c>
      <c r="G43" s="2"/>
      <c r="N43" s="6"/>
      <c r="O43"/>
    </row>
    <row r="44" spans="2:15" x14ac:dyDescent="0.25">
      <c r="B44">
        <v>11</v>
      </c>
      <c r="C44" s="2">
        <f t="shared" si="2"/>
        <v>199270.93994844757</v>
      </c>
      <c r="D44" s="1">
        <f t="shared" si="0"/>
        <v>328.10858462989734</v>
      </c>
      <c r="E44" s="1">
        <f t="shared" si="1"/>
        <v>581.20690818297214</v>
      </c>
      <c r="F44" s="1">
        <f t="shared" si="3"/>
        <v>198942.83136381768</v>
      </c>
      <c r="G44" s="2"/>
      <c r="N44" s="6"/>
      <c r="O44"/>
    </row>
    <row r="45" spans="2:15" x14ac:dyDescent="0.25">
      <c r="B45">
        <v>12</v>
      </c>
      <c r="C45" s="2">
        <f t="shared" si="2"/>
        <v>198942.83136381768</v>
      </c>
      <c r="D45" s="1">
        <f t="shared" si="0"/>
        <v>329.06556800173462</v>
      </c>
      <c r="E45" s="1">
        <f t="shared" si="1"/>
        <v>580.24992481113486</v>
      </c>
      <c r="F45" s="1">
        <f t="shared" si="3"/>
        <v>198613.76579581594</v>
      </c>
      <c r="G45" s="2"/>
      <c r="N45" s="6"/>
      <c r="O45"/>
    </row>
    <row r="46" spans="2:15" x14ac:dyDescent="0.25">
      <c r="B46">
        <v>13</v>
      </c>
      <c r="C46" s="2">
        <f t="shared" si="2"/>
        <v>198613.76579581594</v>
      </c>
      <c r="D46" s="1">
        <f t="shared" si="0"/>
        <v>330.02534257507295</v>
      </c>
      <c r="E46" s="1">
        <f t="shared" si="1"/>
        <v>579.29015023779652</v>
      </c>
      <c r="F46" s="1">
        <f t="shared" si="3"/>
        <v>198283.74045324087</v>
      </c>
      <c r="G46" s="2"/>
      <c r="N46" s="6"/>
      <c r="O46"/>
    </row>
    <row r="47" spans="2:15" x14ac:dyDescent="0.25">
      <c r="B47">
        <v>14</v>
      </c>
      <c r="C47" s="2">
        <f t="shared" si="2"/>
        <v>198283.74045324087</v>
      </c>
      <c r="D47" s="1">
        <f t="shared" si="0"/>
        <v>330.98791649091697</v>
      </c>
      <c r="E47" s="1">
        <f t="shared" si="1"/>
        <v>578.32757632195251</v>
      </c>
      <c r="F47" s="1">
        <f t="shared" si="3"/>
        <v>197952.75253674996</v>
      </c>
      <c r="G47" s="2"/>
      <c r="N47" s="6"/>
      <c r="O47"/>
    </row>
    <row r="48" spans="2:15" x14ac:dyDescent="0.25">
      <c r="B48">
        <v>15</v>
      </c>
      <c r="C48" s="2">
        <f t="shared" si="2"/>
        <v>197952.75253674996</v>
      </c>
      <c r="D48" s="1">
        <f t="shared" si="0"/>
        <v>331.95329791401537</v>
      </c>
      <c r="E48" s="1">
        <f t="shared" si="1"/>
        <v>577.36219489885411</v>
      </c>
      <c r="F48" s="1">
        <f t="shared" si="3"/>
        <v>197620.79923883596</v>
      </c>
      <c r="G48" s="2"/>
      <c r="N48" s="6"/>
      <c r="O48"/>
    </row>
    <row r="49" spans="2:15" x14ac:dyDescent="0.25">
      <c r="B49">
        <v>16</v>
      </c>
      <c r="C49" s="2">
        <f t="shared" si="2"/>
        <v>197620.79923883596</v>
      </c>
      <c r="D49" s="1">
        <f t="shared" si="0"/>
        <v>332.92149503293126</v>
      </c>
      <c r="E49" s="1">
        <f t="shared" si="1"/>
        <v>576.39399777993822</v>
      </c>
      <c r="F49" s="1">
        <f t="shared" si="3"/>
        <v>197287.87774380302</v>
      </c>
      <c r="G49" s="2"/>
      <c r="N49" s="6"/>
      <c r="O49"/>
    </row>
    <row r="50" spans="2:15" x14ac:dyDescent="0.25">
      <c r="B50">
        <v>17</v>
      </c>
      <c r="C50" s="2">
        <f t="shared" si="2"/>
        <v>197287.87774380302</v>
      </c>
      <c r="D50" s="1">
        <f t="shared" si="0"/>
        <v>333.89251606011067</v>
      </c>
      <c r="E50" s="1">
        <f t="shared" si="1"/>
        <v>575.42297675275881</v>
      </c>
      <c r="F50" s="1">
        <f t="shared" si="3"/>
        <v>196953.9852277429</v>
      </c>
      <c r="G50" s="2"/>
      <c r="N50" s="6"/>
      <c r="O50"/>
    </row>
    <row r="51" spans="2:15" x14ac:dyDescent="0.25">
      <c r="B51">
        <v>18</v>
      </c>
      <c r="C51" s="2">
        <f t="shared" si="2"/>
        <v>196953.9852277429</v>
      </c>
      <c r="D51" s="1">
        <f t="shared" si="0"/>
        <v>334.8663692319526</v>
      </c>
      <c r="E51" s="1">
        <f t="shared" si="1"/>
        <v>574.44912358091688</v>
      </c>
      <c r="F51" s="1">
        <f t="shared" si="3"/>
        <v>196619.11885851095</v>
      </c>
      <c r="G51" s="2"/>
      <c r="N51" s="6"/>
      <c r="O51"/>
    </row>
    <row r="52" spans="2:15" x14ac:dyDescent="0.25">
      <c r="B52">
        <v>19</v>
      </c>
      <c r="C52" s="2">
        <f t="shared" si="2"/>
        <v>196619.11885851095</v>
      </c>
      <c r="D52" s="1">
        <f t="shared" si="0"/>
        <v>335.84306280887915</v>
      </c>
      <c r="E52" s="1">
        <f t="shared" si="1"/>
        <v>573.47243000399033</v>
      </c>
      <c r="F52" s="1">
        <f t="shared" si="3"/>
        <v>196283.27579570207</v>
      </c>
      <c r="G52" s="2"/>
      <c r="N52" s="6"/>
      <c r="O52"/>
    </row>
    <row r="53" spans="2:15" x14ac:dyDescent="0.25">
      <c r="B53">
        <v>20</v>
      </c>
      <c r="C53" s="2">
        <f t="shared" si="2"/>
        <v>196283.27579570207</v>
      </c>
      <c r="D53" s="1">
        <f t="shared" si="0"/>
        <v>336.82260507540514</v>
      </c>
      <c r="E53" s="1">
        <f t="shared" si="1"/>
        <v>572.49288773746434</v>
      </c>
      <c r="F53" s="1">
        <f t="shared" si="3"/>
        <v>195946.45319062666</v>
      </c>
      <c r="G53" s="2"/>
      <c r="N53" s="6"/>
      <c r="O53"/>
    </row>
    <row r="54" spans="2:15" x14ac:dyDescent="0.25">
      <c r="B54">
        <v>21</v>
      </c>
      <c r="C54" s="2">
        <f t="shared" si="2"/>
        <v>195946.45319062666</v>
      </c>
      <c r="D54" s="1">
        <f t="shared" si="0"/>
        <v>337.80500434020837</v>
      </c>
      <c r="E54" s="1">
        <f t="shared" si="1"/>
        <v>571.51048847266111</v>
      </c>
      <c r="F54" s="1">
        <f t="shared" si="3"/>
        <v>195608.64818628645</v>
      </c>
      <c r="G54" s="2"/>
      <c r="N54" s="6"/>
      <c r="O54"/>
    </row>
    <row r="55" spans="2:15" x14ac:dyDescent="0.25">
      <c r="B55">
        <v>22</v>
      </c>
      <c r="C55" s="2">
        <f t="shared" si="2"/>
        <v>195608.64818628645</v>
      </c>
      <c r="D55" s="1">
        <f t="shared" si="0"/>
        <v>338.79026893620062</v>
      </c>
      <c r="E55" s="1">
        <f t="shared" si="1"/>
        <v>570.52522387666886</v>
      </c>
      <c r="F55" s="1">
        <f t="shared" si="3"/>
        <v>195269.85791735025</v>
      </c>
      <c r="G55" s="2"/>
      <c r="N55" s="6"/>
      <c r="O55"/>
    </row>
    <row r="56" spans="2:15" x14ac:dyDescent="0.25">
      <c r="B56">
        <v>23</v>
      </c>
      <c r="C56" s="2">
        <f t="shared" si="2"/>
        <v>195269.85791735025</v>
      </c>
      <c r="D56" s="1">
        <f t="shared" si="0"/>
        <v>339.77840722059784</v>
      </c>
      <c r="E56" s="1">
        <f t="shared" si="1"/>
        <v>569.53708559227164</v>
      </c>
      <c r="F56" s="1">
        <f t="shared" si="3"/>
        <v>194930.07951012964</v>
      </c>
      <c r="G56" s="2"/>
      <c r="N56" s="6"/>
      <c r="O56"/>
    </row>
    <row r="57" spans="2:15" x14ac:dyDescent="0.25">
      <c r="B57">
        <v>24</v>
      </c>
      <c r="C57" s="2">
        <f t="shared" si="2"/>
        <v>194930.07951012964</v>
      </c>
      <c r="D57" s="1">
        <f t="shared" si="0"/>
        <v>340.76942757499137</v>
      </c>
      <c r="E57" s="1">
        <f t="shared" si="1"/>
        <v>568.54606523787811</v>
      </c>
      <c r="F57" s="1">
        <f t="shared" si="3"/>
        <v>194589.31008255464</v>
      </c>
      <c r="G57" s="2"/>
      <c r="N57" s="6"/>
      <c r="O57"/>
    </row>
    <row r="58" spans="2:15" x14ac:dyDescent="0.25">
      <c r="B58">
        <v>25</v>
      </c>
      <c r="C58" s="2">
        <f t="shared" si="2"/>
        <v>194589.31008255464</v>
      </c>
      <c r="D58" s="1">
        <f t="shared" si="0"/>
        <v>341.76333840541838</v>
      </c>
      <c r="E58" s="1">
        <f t="shared" si="1"/>
        <v>567.5521544074511</v>
      </c>
      <c r="F58" s="1">
        <f t="shared" si="3"/>
        <v>194247.54674414924</v>
      </c>
      <c r="G58" s="2"/>
      <c r="N58" s="6"/>
      <c r="O58"/>
    </row>
    <row r="59" spans="2:15" x14ac:dyDescent="0.25">
      <c r="B59">
        <v>26</v>
      </c>
      <c r="C59" s="2">
        <f t="shared" si="2"/>
        <v>194247.54674414924</v>
      </c>
      <c r="D59" s="1">
        <f t="shared" si="0"/>
        <v>342.76014814243422</v>
      </c>
      <c r="E59" s="1">
        <f t="shared" si="1"/>
        <v>566.55534467043526</v>
      </c>
      <c r="F59" s="1">
        <f t="shared" si="3"/>
        <v>193904.7865960068</v>
      </c>
      <c r="G59" s="2"/>
      <c r="N59" s="6"/>
      <c r="O59"/>
    </row>
    <row r="60" spans="2:15" x14ac:dyDescent="0.25">
      <c r="B60">
        <v>27</v>
      </c>
      <c r="C60" s="2">
        <f t="shared" si="2"/>
        <v>193904.7865960068</v>
      </c>
      <c r="D60" s="1">
        <f t="shared" si="0"/>
        <v>343.75986524118298</v>
      </c>
      <c r="E60" s="1">
        <f t="shared" si="1"/>
        <v>565.5556275716865</v>
      </c>
      <c r="F60" s="1">
        <f t="shared" si="3"/>
        <v>193561.02673076562</v>
      </c>
      <c r="G60" s="2"/>
      <c r="N60" s="6"/>
      <c r="O60"/>
    </row>
    <row r="61" spans="2:15" x14ac:dyDescent="0.25">
      <c r="B61">
        <v>28</v>
      </c>
      <c r="C61" s="2">
        <f t="shared" si="2"/>
        <v>193561.02673076562</v>
      </c>
      <c r="D61" s="1">
        <f t="shared" si="0"/>
        <v>344.76249818146971</v>
      </c>
      <c r="E61" s="1">
        <f t="shared" si="1"/>
        <v>564.55299463139977</v>
      </c>
      <c r="F61" s="1">
        <f t="shared" si="3"/>
        <v>193216.26423258416</v>
      </c>
      <c r="G61" s="2"/>
      <c r="N61" s="6"/>
      <c r="O61"/>
    </row>
    <row r="62" spans="2:15" x14ac:dyDescent="0.25">
      <c r="B62">
        <v>29</v>
      </c>
      <c r="C62" s="2">
        <f t="shared" si="2"/>
        <v>193216.26423258416</v>
      </c>
      <c r="D62" s="1">
        <f t="shared" si="0"/>
        <v>345.76805546783237</v>
      </c>
      <c r="E62" s="1">
        <f t="shared" si="1"/>
        <v>563.54743734503711</v>
      </c>
      <c r="F62" s="1">
        <f t="shared" si="3"/>
        <v>192870.49617711632</v>
      </c>
      <c r="G62" s="2"/>
      <c r="N62" s="6"/>
      <c r="O62"/>
    </row>
    <row r="63" spans="2:15" x14ac:dyDescent="0.25">
      <c r="B63">
        <v>30</v>
      </c>
      <c r="C63" s="2">
        <f t="shared" si="2"/>
        <v>192870.49617711632</v>
      </c>
      <c r="D63" s="1">
        <f t="shared" si="0"/>
        <v>346.77654562961357</v>
      </c>
      <c r="E63" s="1">
        <f t="shared" si="1"/>
        <v>562.53894718325591</v>
      </c>
      <c r="F63" s="1">
        <f t="shared" si="3"/>
        <v>192523.71963148672</v>
      </c>
      <c r="G63" s="2"/>
      <c r="N63" s="6"/>
      <c r="O63"/>
    </row>
    <row r="64" spans="2:15" x14ac:dyDescent="0.25">
      <c r="B64">
        <v>31</v>
      </c>
      <c r="C64" s="2">
        <f t="shared" si="2"/>
        <v>192523.71963148672</v>
      </c>
      <c r="D64" s="1">
        <f t="shared" si="0"/>
        <v>347.7879772210332</v>
      </c>
      <c r="E64" s="1">
        <f t="shared" si="1"/>
        <v>561.52751559183628</v>
      </c>
      <c r="F64" s="1">
        <f t="shared" si="3"/>
        <v>192175.93165426567</v>
      </c>
      <c r="G64" s="2"/>
      <c r="N64" s="6"/>
      <c r="O64"/>
    </row>
    <row r="65" spans="2:15" x14ac:dyDescent="0.25">
      <c r="B65">
        <v>32</v>
      </c>
      <c r="C65" s="2">
        <f t="shared" si="2"/>
        <v>192175.93165426567</v>
      </c>
      <c r="D65" s="1">
        <f t="shared" si="0"/>
        <v>348.80235882126124</v>
      </c>
      <c r="E65" s="1">
        <f t="shared" si="1"/>
        <v>560.51313399160824</v>
      </c>
      <c r="F65" s="1">
        <f t="shared" si="3"/>
        <v>191827.12929544441</v>
      </c>
      <c r="G65" s="2"/>
      <c r="N65" s="6"/>
      <c r="O65"/>
    </row>
    <row r="66" spans="2:15" x14ac:dyDescent="0.25">
      <c r="B66">
        <v>33</v>
      </c>
      <c r="C66" s="2">
        <f t="shared" si="2"/>
        <v>191827.12929544441</v>
      </c>
      <c r="D66" s="1">
        <f t="shared" si="0"/>
        <v>349.81969903448999</v>
      </c>
      <c r="E66" s="1">
        <f t="shared" si="1"/>
        <v>559.49579377837949</v>
      </c>
      <c r="F66" s="1">
        <f t="shared" si="3"/>
        <v>191477.3095964099</v>
      </c>
      <c r="G66" s="2"/>
      <c r="N66" s="6"/>
      <c r="O66"/>
    </row>
    <row r="67" spans="2:15" x14ac:dyDescent="0.25">
      <c r="B67">
        <v>34</v>
      </c>
      <c r="C67" s="2">
        <f t="shared" si="2"/>
        <v>191477.3095964099</v>
      </c>
      <c r="D67" s="1">
        <f t="shared" si="0"/>
        <v>350.84000649000723</v>
      </c>
      <c r="E67" s="1">
        <f t="shared" si="1"/>
        <v>558.47548632286225</v>
      </c>
      <c r="F67" s="1">
        <f t="shared" si="3"/>
        <v>191126.4695899199</v>
      </c>
      <c r="G67" s="2"/>
      <c r="N67" s="6"/>
      <c r="O67"/>
    </row>
    <row r="68" spans="2:15" x14ac:dyDescent="0.25">
      <c r="B68">
        <v>35</v>
      </c>
      <c r="C68" s="2">
        <f t="shared" si="2"/>
        <v>191126.4695899199</v>
      </c>
      <c r="D68" s="1">
        <f t="shared" si="0"/>
        <v>351.86328984226975</v>
      </c>
      <c r="E68" s="1">
        <f t="shared" si="1"/>
        <v>557.45220297059973</v>
      </c>
      <c r="F68" s="1">
        <f t="shared" si="3"/>
        <v>190774.60630007763</v>
      </c>
      <c r="G68" s="2"/>
      <c r="N68" s="6"/>
      <c r="O68"/>
    </row>
    <row r="69" spans="2:15" x14ac:dyDescent="0.25">
      <c r="B69">
        <v>36</v>
      </c>
      <c r="C69" s="2">
        <f t="shared" si="2"/>
        <v>190774.60630007763</v>
      </c>
      <c r="D69" s="1">
        <f t="shared" si="0"/>
        <v>352.88955777097635</v>
      </c>
      <c r="E69" s="1">
        <f t="shared" si="1"/>
        <v>556.42593504189313</v>
      </c>
      <c r="F69" s="1">
        <f t="shared" si="3"/>
        <v>190421.71674230666</v>
      </c>
      <c r="G69" s="2"/>
      <c r="N69" s="6"/>
      <c r="O69"/>
    </row>
    <row r="70" spans="2:15" x14ac:dyDescent="0.25">
      <c r="B70">
        <v>37</v>
      </c>
      <c r="C70" s="2">
        <f t="shared" si="2"/>
        <v>190421.71674230666</v>
      </c>
      <c r="D70" s="1">
        <f t="shared" si="0"/>
        <v>353.91881898114173</v>
      </c>
      <c r="E70" s="1">
        <f t="shared" si="1"/>
        <v>555.39667383172775</v>
      </c>
      <c r="F70" s="1">
        <f t="shared" si="3"/>
        <v>190067.7979233255</v>
      </c>
      <c r="G70" s="2"/>
      <c r="N70" s="6"/>
      <c r="O70"/>
    </row>
    <row r="71" spans="2:15" x14ac:dyDescent="0.25">
      <c r="B71">
        <v>38</v>
      </c>
      <c r="C71" s="2">
        <f t="shared" si="2"/>
        <v>190067.7979233255</v>
      </c>
      <c r="D71" s="1">
        <f t="shared" si="0"/>
        <v>354.95108220317002</v>
      </c>
      <c r="E71" s="1">
        <f t="shared" si="1"/>
        <v>554.36441060969946</v>
      </c>
      <c r="F71" s="1">
        <f t="shared" si="3"/>
        <v>189712.84684112234</v>
      </c>
      <c r="G71" s="2"/>
      <c r="N71" s="6"/>
      <c r="O71"/>
    </row>
    <row r="72" spans="2:15" x14ac:dyDescent="0.25">
      <c r="B72">
        <v>39</v>
      </c>
      <c r="C72" s="2">
        <f t="shared" si="2"/>
        <v>189712.84684112234</v>
      </c>
      <c r="D72" s="1">
        <f t="shared" si="0"/>
        <v>355.98635619292929</v>
      </c>
      <c r="E72" s="1">
        <f t="shared" si="1"/>
        <v>553.32913661994019</v>
      </c>
      <c r="F72" s="1">
        <f t="shared" si="3"/>
        <v>189356.86048492941</v>
      </c>
      <c r="G72" s="2"/>
      <c r="N72" s="6"/>
      <c r="O72"/>
    </row>
    <row r="73" spans="2:15" x14ac:dyDescent="0.25">
      <c r="B73">
        <v>40</v>
      </c>
      <c r="C73" s="2">
        <f t="shared" si="2"/>
        <v>189356.86048492941</v>
      </c>
      <c r="D73" s="1">
        <f t="shared" si="0"/>
        <v>357.02464973182532</v>
      </c>
      <c r="E73" s="1">
        <f t="shared" si="1"/>
        <v>552.29084308104416</v>
      </c>
      <c r="F73" s="1">
        <f t="shared" si="3"/>
        <v>188999.83583519759</v>
      </c>
      <c r="G73" s="2"/>
      <c r="N73" s="6"/>
      <c r="O73"/>
    </row>
    <row r="74" spans="2:15" x14ac:dyDescent="0.25">
      <c r="B74">
        <v>41</v>
      </c>
      <c r="C74" s="2">
        <f t="shared" si="2"/>
        <v>188999.83583519759</v>
      </c>
      <c r="D74" s="1">
        <f t="shared" si="0"/>
        <v>358.06597162687649</v>
      </c>
      <c r="E74" s="1">
        <f t="shared" si="1"/>
        <v>551.24952118599299</v>
      </c>
      <c r="F74" s="1">
        <f t="shared" si="3"/>
        <v>188641.76986357072</v>
      </c>
      <c r="G74" s="2"/>
      <c r="N74" s="6"/>
      <c r="O74"/>
    </row>
    <row r="75" spans="2:15" x14ac:dyDescent="0.25">
      <c r="B75">
        <v>42</v>
      </c>
      <c r="C75" s="2">
        <f t="shared" si="2"/>
        <v>188641.76986357072</v>
      </c>
      <c r="D75" s="1">
        <f t="shared" si="0"/>
        <v>359.11033071078816</v>
      </c>
      <c r="E75" s="1">
        <f t="shared" si="1"/>
        <v>550.20516210208132</v>
      </c>
      <c r="F75" s="1">
        <f t="shared" si="3"/>
        <v>188282.65953285992</v>
      </c>
      <c r="G75" s="2"/>
      <c r="N75" s="6"/>
      <c r="O75"/>
    </row>
    <row r="76" spans="2:15" x14ac:dyDescent="0.25">
      <c r="B76">
        <v>43</v>
      </c>
      <c r="C76" s="2">
        <f t="shared" si="2"/>
        <v>188282.65953285992</v>
      </c>
      <c r="D76" s="1">
        <f t="shared" si="0"/>
        <v>360.15773584202805</v>
      </c>
      <c r="E76" s="1">
        <f t="shared" si="1"/>
        <v>549.15775697084143</v>
      </c>
      <c r="F76" s="1">
        <f t="shared" si="3"/>
        <v>187922.5017970179</v>
      </c>
      <c r="G76" s="2"/>
      <c r="N76" s="6"/>
      <c r="O76"/>
    </row>
    <row r="77" spans="2:15" x14ac:dyDescent="0.25">
      <c r="B77">
        <v>44</v>
      </c>
      <c r="C77" s="2">
        <f t="shared" si="2"/>
        <v>187922.5017970179</v>
      </c>
      <c r="D77" s="1">
        <f t="shared" si="0"/>
        <v>361.20819590490055</v>
      </c>
      <c r="E77" s="1">
        <f t="shared" si="1"/>
        <v>548.10729690796893</v>
      </c>
      <c r="F77" s="1">
        <f t="shared" si="3"/>
        <v>187561.29360111299</v>
      </c>
      <c r="G77" s="2"/>
      <c r="N77" s="6"/>
      <c r="O77"/>
    </row>
    <row r="78" spans="2:15" x14ac:dyDescent="0.25">
      <c r="B78">
        <v>45</v>
      </c>
      <c r="C78" s="2">
        <f t="shared" si="2"/>
        <v>187561.29360111299</v>
      </c>
      <c r="D78" s="1">
        <f t="shared" si="0"/>
        <v>362.26171980962317</v>
      </c>
      <c r="E78" s="1">
        <f t="shared" si="1"/>
        <v>547.05377300324631</v>
      </c>
      <c r="F78" s="1">
        <f t="shared" si="3"/>
        <v>187199.03188130338</v>
      </c>
      <c r="G78" s="2"/>
      <c r="N78" s="6"/>
      <c r="O78"/>
    </row>
    <row r="79" spans="2:15" x14ac:dyDescent="0.25">
      <c r="B79">
        <v>46</v>
      </c>
      <c r="C79" s="2">
        <f t="shared" si="2"/>
        <v>187199.03188130338</v>
      </c>
      <c r="D79" s="1">
        <f t="shared" si="0"/>
        <v>363.31831649240121</v>
      </c>
      <c r="E79" s="1">
        <f t="shared" si="1"/>
        <v>545.99717632046827</v>
      </c>
      <c r="F79" s="1">
        <f t="shared" si="3"/>
        <v>186835.71356481098</v>
      </c>
      <c r="G79" s="2"/>
      <c r="N79" s="6"/>
      <c r="O79"/>
    </row>
    <row r="80" spans="2:15" x14ac:dyDescent="0.25">
      <c r="B80">
        <v>47</v>
      </c>
      <c r="C80" s="2">
        <f t="shared" si="2"/>
        <v>186835.71356481098</v>
      </c>
      <c r="D80" s="1">
        <f t="shared" si="0"/>
        <v>364.37799491550413</v>
      </c>
      <c r="E80" s="1">
        <f t="shared" si="1"/>
        <v>544.93749789736535</v>
      </c>
      <c r="F80" s="1">
        <f t="shared" si="3"/>
        <v>186471.33556989548</v>
      </c>
      <c r="G80" s="2"/>
      <c r="N80" s="6"/>
      <c r="O80"/>
    </row>
    <row r="81" spans="2:15" x14ac:dyDescent="0.25">
      <c r="B81">
        <v>48</v>
      </c>
      <c r="C81" s="2">
        <f t="shared" si="2"/>
        <v>186471.33556989548</v>
      </c>
      <c r="D81" s="1">
        <f t="shared" si="0"/>
        <v>365.44076406734098</v>
      </c>
      <c r="E81" s="1">
        <f t="shared" si="1"/>
        <v>543.8747287455285</v>
      </c>
      <c r="F81" s="1">
        <f t="shared" si="3"/>
        <v>186105.89480582814</v>
      </c>
      <c r="G81" s="2"/>
      <c r="N81" s="6"/>
      <c r="O81"/>
    </row>
    <row r="82" spans="2:15" x14ac:dyDescent="0.25">
      <c r="B82">
        <v>49</v>
      </c>
      <c r="C82" s="2">
        <f t="shared" si="2"/>
        <v>186105.89480582814</v>
      </c>
      <c r="D82" s="1">
        <f t="shared" si="0"/>
        <v>366.50663296253742</v>
      </c>
      <c r="E82" s="1">
        <f t="shared" si="1"/>
        <v>542.80885985033206</v>
      </c>
      <c r="F82" s="1">
        <f t="shared" si="3"/>
        <v>185739.38817286561</v>
      </c>
      <c r="G82" s="2"/>
      <c r="N82" s="6"/>
      <c r="O82"/>
    </row>
    <row r="83" spans="2:15" x14ac:dyDescent="0.25">
      <c r="B83">
        <v>50</v>
      </c>
      <c r="C83" s="2">
        <f t="shared" si="2"/>
        <v>185739.38817286561</v>
      </c>
      <c r="D83" s="1">
        <f t="shared" si="0"/>
        <v>367.57561064201138</v>
      </c>
      <c r="E83" s="1">
        <f t="shared" si="1"/>
        <v>541.7398821708581</v>
      </c>
      <c r="F83" s="1">
        <f t="shared" si="3"/>
        <v>185371.81256222361</v>
      </c>
      <c r="G83" s="2"/>
      <c r="N83" s="6"/>
      <c r="O83"/>
    </row>
    <row r="84" spans="2:15" x14ac:dyDescent="0.25">
      <c r="B84">
        <v>51</v>
      </c>
      <c r="C84" s="2">
        <f t="shared" si="2"/>
        <v>185371.81256222361</v>
      </c>
      <c r="D84" s="1">
        <f t="shared" si="0"/>
        <v>368.64770617305055</v>
      </c>
      <c r="E84" s="1">
        <f t="shared" si="1"/>
        <v>540.66778663981893</v>
      </c>
      <c r="F84" s="1">
        <f t="shared" si="3"/>
        <v>185003.16485605057</v>
      </c>
      <c r="G84" s="2"/>
      <c r="N84" s="6"/>
      <c r="O84"/>
    </row>
    <row r="85" spans="2:15" x14ac:dyDescent="0.25">
      <c r="B85">
        <v>52</v>
      </c>
      <c r="C85" s="2">
        <f t="shared" si="2"/>
        <v>185003.16485605057</v>
      </c>
      <c r="D85" s="1">
        <f t="shared" si="0"/>
        <v>369.72292864938868</v>
      </c>
      <c r="E85" s="1">
        <f t="shared" si="1"/>
        <v>539.5925641634808</v>
      </c>
      <c r="F85" s="1">
        <f t="shared" si="3"/>
        <v>184633.44192740117</v>
      </c>
      <c r="G85" s="2"/>
      <c r="N85" s="6"/>
      <c r="O85"/>
    </row>
    <row r="86" spans="2:15" x14ac:dyDescent="0.25">
      <c r="B86">
        <v>53</v>
      </c>
      <c r="C86" s="2">
        <f t="shared" si="2"/>
        <v>184633.44192740117</v>
      </c>
      <c r="D86" s="1">
        <f t="shared" si="0"/>
        <v>370.80128719128265</v>
      </c>
      <c r="E86" s="1">
        <f t="shared" si="1"/>
        <v>538.51420562158683</v>
      </c>
      <c r="F86" s="1">
        <f t="shared" si="3"/>
        <v>184262.64064020989</v>
      </c>
      <c r="G86" s="2"/>
      <c r="N86" s="6"/>
      <c r="O86"/>
    </row>
    <row r="87" spans="2:15" x14ac:dyDescent="0.25">
      <c r="B87">
        <v>54</v>
      </c>
      <c r="C87" s="2">
        <f t="shared" si="2"/>
        <v>184262.64064020989</v>
      </c>
      <c r="D87" s="1">
        <f t="shared" si="0"/>
        <v>371.88279094559061</v>
      </c>
      <c r="E87" s="1">
        <f t="shared" si="1"/>
        <v>537.43270186727887</v>
      </c>
      <c r="F87" s="1">
        <f t="shared" si="3"/>
        <v>183890.75784926431</v>
      </c>
      <c r="G87" s="2"/>
      <c r="N87" s="6"/>
      <c r="O87"/>
    </row>
    <row r="88" spans="2:15" x14ac:dyDescent="0.25">
      <c r="B88">
        <v>55</v>
      </c>
      <c r="C88" s="2">
        <f t="shared" si="2"/>
        <v>183890.75784926431</v>
      </c>
      <c r="D88" s="1">
        <f t="shared" si="0"/>
        <v>372.96744908584856</v>
      </c>
      <c r="E88" s="1">
        <f t="shared" si="1"/>
        <v>536.34804372702092</v>
      </c>
      <c r="F88" s="1">
        <f t="shared" si="3"/>
        <v>183517.79040017846</v>
      </c>
      <c r="G88" s="2"/>
      <c r="N88" s="6"/>
      <c r="O88"/>
    </row>
    <row r="89" spans="2:15" x14ac:dyDescent="0.25">
      <c r="B89">
        <v>56</v>
      </c>
      <c r="C89" s="2">
        <f t="shared" si="2"/>
        <v>183517.79040017846</v>
      </c>
      <c r="D89" s="1">
        <f t="shared" si="0"/>
        <v>374.05527081234891</v>
      </c>
      <c r="E89" s="1">
        <f t="shared" si="1"/>
        <v>535.26022200052057</v>
      </c>
      <c r="F89" s="1">
        <f t="shared" si="3"/>
        <v>183143.7351293661</v>
      </c>
      <c r="G89" s="2"/>
      <c r="N89" s="6"/>
      <c r="O89"/>
    </row>
    <row r="90" spans="2:15" x14ac:dyDescent="0.25">
      <c r="B90">
        <v>57</v>
      </c>
      <c r="C90" s="2">
        <f t="shared" si="2"/>
        <v>183143.7351293661</v>
      </c>
      <c r="D90" s="1">
        <f t="shared" si="0"/>
        <v>375.14626535221828</v>
      </c>
      <c r="E90" s="1">
        <f t="shared" si="1"/>
        <v>534.1692274606512</v>
      </c>
      <c r="F90" s="1">
        <f t="shared" si="3"/>
        <v>182768.58886401387</v>
      </c>
      <c r="G90" s="2"/>
      <c r="N90" s="6"/>
      <c r="O90"/>
    </row>
    <row r="91" spans="2:15" x14ac:dyDescent="0.25">
      <c r="B91">
        <v>58</v>
      </c>
      <c r="C91" s="2">
        <f t="shared" si="2"/>
        <v>182768.58886401387</v>
      </c>
      <c r="D91" s="1">
        <f t="shared" si="0"/>
        <v>376.24044195949568</v>
      </c>
      <c r="E91" s="1">
        <f t="shared" si="1"/>
        <v>533.0750508533738</v>
      </c>
      <c r="F91" s="1">
        <f t="shared" si="3"/>
        <v>182392.34842205438</v>
      </c>
      <c r="G91" s="2"/>
      <c r="N91" s="6"/>
      <c r="O91"/>
    </row>
    <row r="92" spans="2:15" x14ac:dyDescent="0.25">
      <c r="B92">
        <v>59</v>
      </c>
      <c r="C92" s="2">
        <f t="shared" si="2"/>
        <v>182392.34842205438</v>
      </c>
      <c r="D92" s="1">
        <f t="shared" si="0"/>
        <v>377.33780991521087</v>
      </c>
      <c r="E92" s="1">
        <f t="shared" si="1"/>
        <v>531.97768289765861</v>
      </c>
      <c r="F92" s="1">
        <f t="shared" si="3"/>
        <v>182015.01061213916</v>
      </c>
      <c r="G92" s="2"/>
      <c r="N92" s="6"/>
      <c r="O92"/>
    </row>
    <row r="93" spans="2:15" x14ac:dyDescent="0.25">
      <c r="B93">
        <v>60</v>
      </c>
      <c r="C93" s="2">
        <f t="shared" si="2"/>
        <v>182015.01061213916</v>
      </c>
      <c r="D93" s="1">
        <f t="shared" si="0"/>
        <v>378.43837852746356</v>
      </c>
      <c r="E93" s="1">
        <f t="shared" si="1"/>
        <v>530.87711428540592</v>
      </c>
      <c r="F93" s="1">
        <f t="shared" si="3"/>
        <v>181636.57223361169</v>
      </c>
      <c r="G93" s="2"/>
      <c r="N93" s="6"/>
      <c r="O93"/>
    </row>
    <row r="94" spans="2:15" x14ac:dyDescent="0.25">
      <c r="B94">
        <v>61</v>
      </c>
      <c r="C94" s="2">
        <f t="shared" si="2"/>
        <v>181636.57223361169</v>
      </c>
      <c r="D94" s="1">
        <f t="shared" si="0"/>
        <v>379.54215713150199</v>
      </c>
      <c r="E94" s="1">
        <f t="shared" si="1"/>
        <v>529.77333568136748</v>
      </c>
      <c r="F94" s="1">
        <f t="shared" si="3"/>
        <v>181257.03007648018</v>
      </c>
      <c r="N94" s="6"/>
      <c r="O94"/>
    </row>
    <row r="95" spans="2:15" x14ac:dyDescent="0.25">
      <c r="B95">
        <v>62</v>
      </c>
      <c r="C95" s="2">
        <f t="shared" si="2"/>
        <v>181257.03007648018</v>
      </c>
      <c r="D95" s="1">
        <f t="shared" si="0"/>
        <v>380.64915508980232</v>
      </c>
      <c r="E95" s="1">
        <f t="shared" si="1"/>
        <v>528.66633772306716</v>
      </c>
      <c r="F95" s="1">
        <f t="shared" si="3"/>
        <v>180876.38092139037</v>
      </c>
      <c r="N95" s="6"/>
      <c r="O95"/>
    </row>
    <row r="96" spans="2:15" x14ac:dyDescent="0.25">
      <c r="B96">
        <v>63</v>
      </c>
      <c r="C96" s="2">
        <f t="shared" si="2"/>
        <v>180876.38092139037</v>
      </c>
      <c r="D96" s="1">
        <f t="shared" si="0"/>
        <v>381.75938179214756</v>
      </c>
      <c r="E96" s="1">
        <f t="shared" si="1"/>
        <v>527.55611102072191</v>
      </c>
      <c r="F96" s="1">
        <f t="shared" si="3"/>
        <v>180494.62153959821</v>
      </c>
      <c r="N96" s="6"/>
      <c r="O96"/>
    </row>
    <row r="97" spans="2:15" x14ac:dyDescent="0.25">
      <c r="B97">
        <v>64</v>
      </c>
      <c r="C97" s="2">
        <f t="shared" si="2"/>
        <v>180494.62153959821</v>
      </c>
      <c r="D97" s="1">
        <f t="shared" si="0"/>
        <v>382.87284665570803</v>
      </c>
      <c r="E97" s="1">
        <f t="shared" si="1"/>
        <v>526.44264615716145</v>
      </c>
      <c r="F97" s="1">
        <f t="shared" si="3"/>
        <v>180111.74869294249</v>
      </c>
      <c r="N97" s="6"/>
      <c r="O97"/>
    </row>
    <row r="98" spans="2:15" x14ac:dyDescent="0.25">
      <c r="B98">
        <v>65</v>
      </c>
      <c r="C98" s="2">
        <f t="shared" si="2"/>
        <v>180111.74869294249</v>
      </c>
      <c r="D98" s="1">
        <f t="shared" si="0"/>
        <v>383.98955912512054</v>
      </c>
      <c r="E98" s="1">
        <f t="shared" si="1"/>
        <v>525.32593368774894</v>
      </c>
      <c r="F98" s="1">
        <f t="shared" si="3"/>
        <v>179727.75913381737</v>
      </c>
      <c r="N98" s="6"/>
      <c r="O98"/>
    </row>
    <row r="99" spans="2:15" x14ac:dyDescent="0.25">
      <c r="B99">
        <v>66</v>
      </c>
      <c r="C99" s="2">
        <f t="shared" si="2"/>
        <v>179727.75913381737</v>
      </c>
      <c r="D99" s="1">
        <f t="shared" ref="D99:D162" si="4">IF(C$21="No Loan",0,(C$21*-1)-E99)</f>
        <v>385.10952867256879</v>
      </c>
      <c r="E99" s="1">
        <f t="shared" ref="E99:E162" si="5">C99*(C$8/12)</f>
        <v>524.20596414030069</v>
      </c>
      <c r="F99" s="1">
        <f t="shared" si="3"/>
        <v>179342.6496051448</v>
      </c>
      <c r="N99" s="6"/>
      <c r="O99"/>
    </row>
    <row r="100" spans="2:15" x14ac:dyDescent="0.25">
      <c r="B100">
        <v>67</v>
      </c>
      <c r="C100" s="2">
        <f t="shared" ref="C100:C163" si="6">F99</f>
        <v>179342.6496051448</v>
      </c>
      <c r="D100" s="1">
        <f t="shared" si="4"/>
        <v>386.23276479786375</v>
      </c>
      <c r="E100" s="1">
        <f t="shared" si="5"/>
        <v>523.08272801500573</v>
      </c>
      <c r="F100" s="1">
        <f t="shared" ref="F100:F163" si="7">C100-D100</f>
        <v>178956.41684034694</v>
      </c>
      <c r="N100" s="6"/>
      <c r="O100"/>
    </row>
    <row r="101" spans="2:15" x14ac:dyDescent="0.25">
      <c r="B101">
        <v>68</v>
      </c>
      <c r="C101" s="2">
        <f t="shared" si="6"/>
        <v>178956.41684034694</v>
      </c>
      <c r="D101" s="1">
        <f t="shared" si="4"/>
        <v>387.35927702852428</v>
      </c>
      <c r="E101" s="1">
        <f t="shared" si="5"/>
        <v>521.9562157843452</v>
      </c>
      <c r="F101" s="1">
        <f t="shared" si="7"/>
        <v>178569.05756331841</v>
      </c>
      <c r="N101" s="6"/>
      <c r="O101"/>
    </row>
    <row r="102" spans="2:15" x14ac:dyDescent="0.25">
      <c r="B102">
        <v>69</v>
      </c>
      <c r="C102" s="2">
        <f t="shared" si="6"/>
        <v>178569.05756331841</v>
      </c>
      <c r="D102" s="1">
        <f t="shared" si="4"/>
        <v>388.48907491985744</v>
      </c>
      <c r="E102" s="1">
        <f t="shared" si="5"/>
        <v>520.82641789301204</v>
      </c>
      <c r="F102" s="1">
        <f t="shared" si="7"/>
        <v>178180.56848839854</v>
      </c>
      <c r="N102" s="6"/>
      <c r="O102"/>
    </row>
    <row r="103" spans="2:15" x14ac:dyDescent="0.25">
      <c r="B103">
        <v>70</v>
      </c>
      <c r="C103" s="2">
        <f t="shared" si="6"/>
        <v>178180.56848839854</v>
      </c>
      <c r="D103" s="1">
        <f t="shared" si="4"/>
        <v>389.62216805504033</v>
      </c>
      <c r="E103" s="1">
        <f t="shared" si="5"/>
        <v>519.69332475782915</v>
      </c>
      <c r="F103" s="1">
        <f t="shared" si="7"/>
        <v>177790.9463203435</v>
      </c>
      <c r="N103" s="6"/>
      <c r="O103"/>
    </row>
    <row r="104" spans="2:15" x14ac:dyDescent="0.25">
      <c r="B104">
        <v>71</v>
      </c>
      <c r="C104" s="2">
        <f t="shared" si="6"/>
        <v>177790.9463203435</v>
      </c>
      <c r="D104" s="1">
        <f t="shared" si="4"/>
        <v>390.75856604520095</v>
      </c>
      <c r="E104" s="1">
        <f t="shared" si="5"/>
        <v>518.55692676766853</v>
      </c>
      <c r="F104" s="1">
        <f t="shared" si="7"/>
        <v>177400.1877542983</v>
      </c>
      <c r="N104" s="6"/>
      <c r="O104"/>
    </row>
    <row r="105" spans="2:15" x14ac:dyDescent="0.25">
      <c r="B105">
        <v>72</v>
      </c>
      <c r="C105" s="2">
        <f t="shared" si="6"/>
        <v>177400.1877542983</v>
      </c>
      <c r="D105" s="1">
        <f t="shared" si="4"/>
        <v>391.89827852949941</v>
      </c>
      <c r="E105" s="1">
        <f t="shared" si="5"/>
        <v>517.41721428337007</v>
      </c>
      <c r="F105" s="1">
        <f t="shared" si="7"/>
        <v>177008.2894757688</v>
      </c>
      <c r="N105" s="6"/>
      <c r="O105"/>
    </row>
    <row r="106" spans="2:15" x14ac:dyDescent="0.25">
      <c r="B106">
        <v>73</v>
      </c>
      <c r="C106" s="2">
        <f t="shared" si="6"/>
        <v>177008.2894757688</v>
      </c>
      <c r="D106" s="1">
        <f t="shared" si="4"/>
        <v>393.04131517521046</v>
      </c>
      <c r="E106" s="1">
        <f t="shared" si="5"/>
        <v>516.27417763765902</v>
      </c>
      <c r="F106" s="1">
        <f t="shared" si="7"/>
        <v>176615.24816059359</v>
      </c>
      <c r="N106" s="6"/>
      <c r="O106"/>
    </row>
    <row r="107" spans="2:15" x14ac:dyDescent="0.25">
      <c r="B107">
        <v>74</v>
      </c>
      <c r="C107" s="2">
        <f t="shared" si="6"/>
        <v>176615.24816059359</v>
      </c>
      <c r="D107" s="1">
        <f t="shared" si="4"/>
        <v>394.18768567780478</v>
      </c>
      <c r="E107" s="1">
        <f t="shared" si="5"/>
        <v>515.1278071350647</v>
      </c>
      <c r="F107" s="1">
        <f t="shared" si="7"/>
        <v>176221.06047491578</v>
      </c>
      <c r="N107" s="6"/>
      <c r="O107"/>
    </row>
    <row r="108" spans="2:15" x14ac:dyDescent="0.25">
      <c r="B108">
        <v>75</v>
      </c>
      <c r="C108" s="2">
        <f t="shared" si="6"/>
        <v>176221.06047491578</v>
      </c>
      <c r="D108" s="1">
        <f t="shared" si="4"/>
        <v>395.33739976103175</v>
      </c>
      <c r="E108" s="1">
        <f t="shared" si="5"/>
        <v>513.97809305183773</v>
      </c>
      <c r="F108" s="1">
        <f t="shared" si="7"/>
        <v>175825.72307515476</v>
      </c>
      <c r="N108" s="6"/>
      <c r="O108"/>
    </row>
    <row r="109" spans="2:15" x14ac:dyDescent="0.25">
      <c r="B109">
        <v>76</v>
      </c>
      <c r="C109" s="2">
        <f t="shared" si="6"/>
        <v>175825.72307515476</v>
      </c>
      <c r="D109" s="1">
        <f t="shared" si="4"/>
        <v>396.49046717700139</v>
      </c>
      <c r="E109" s="1">
        <f t="shared" si="5"/>
        <v>512.82502563586809</v>
      </c>
      <c r="F109" s="1">
        <f t="shared" si="7"/>
        <v>175429.23260797776</v>
      </c>
      <c r="N109" s="6"/>
      <c r="O109"/>
    </row>
    <row r="110" spans="2:15" x14ac:dyDescent="0.25">
      <c r="B110">
        <v>77</v>
      </c>
      <c r="C110" s="2">
        <f t="shared" si="6"/>
        <v>175429.23260797776</v>
      </c>
      <c r="D110" s="1">
        <f t="shared" si="4"/>
        <v>397.64689770626768</v>
      </c>
      <c r="E110" s="1">
        <f t="shared" si="5"/>
        <v>511.6685951066018</v>
      </c>
      <c r="F110" s="1">
        <f t="shared" si="7"/>
        <v>175031.58571027149</v>
      </c>
      <c r="N110" s="6"/>
      <c r="O110"/>
    </row>
    <row r="111" spans="2:15" x14ac:dyDescent="0.25">
      <c r="B111">
        <v>78</v>
      </c>
      <c r="C111" s="2">
        <f t="shared" si="6"/>
        <v>175031.58571027149</v>
      </c>
      <c r="D111" s="1">
        <f t="shared" si="4"/>
        <v>398.80670115791094</v>
      </c>
      <c r="E111" s="1">
        <f t="shared" si="5"/>
        <v>510.50879165495854</v>
      </c>
      <c r="F111" s="1">
        <f t="shared" si="7"/>
        <v>174632.77900911358</v>
      </c>
      <c r="N111" s="6"/>
      <c r="O111"/>
    </row>
    <row r="112" spans="2:15" x14ac:dyDescent="0.25">
      <c r="B112">
        <v>79</v>
      </c>
      <c r="C112" s="2">
        <f t="shared" si="6"/>
        <v>174632.77900911358</v>
      </c>
      <c r="D112" s="1">
        <f t="shared" si="4"/>
        <v>399.96988736962152</v>
      </c>
      <c r="E112" s="1">
        <f t="shared" si="5"/>
        <v>509.34560544324796</v>
      </c>
      <c r="F112" s="1">
        <f t="shared" si="7"/>
        <v>174232.80912174395</v>
      </c>
      <c r="N112" s="6"/>
      <c r="O112"/>
    </row>
    <row r="113" spans="2:15" x14ac:dyDescent="0.25">
      <c r="B113">
        <v>80</v>
      </c>
      <c r="C113" s="2">
        <f t="shared" si="6"/>
        <v>174232.80912174395</v>
      </c>
      <c r="D113" s="1">
        <f t="shared" si="4"/>
        <v>401.13646620778292</v>
      </c>
      <c r="E113" s="1">
        <f t="shared" si="5"/>
        <v>508.17902660508656</v>
      </c>
      <c r="F113" s="1">
        <f t="shared" si="7"/>
        <v>173831.67265553618</v>
      </c>
      <c r="N113" s="6"/>
      <c r="O113"/>
    </row>
    <row r="114" spans="2:15" x14ac:dyDescent="0.25">
      <c r="B114">
        <v>81</v>
      </c>
      <c r="C114" s="2">
        <f t="shared" si="6"/>
        <v>173831.67265553618</v>
      </c>
      <c r="D114" s="1">
        <f t="shared" si="4"/>
        <v>402.30644756755561</v>
      </c>
      <c r="E114" s="1">
        <f t="shared" si="5"/>
        <v>507.00904524531387</v>
      </c>
      <c r="F114" s="1">
        <f t="shared" si="7"/>
        <v>173429.36620796862</v>
      </c>
      <c r="N114" s="6"/>
      <c r="O114"/>
    </row>
    <row r="115" spans="2:15" x14ac:dyDescent="0.25">
      <c r="B115">
        <v>82</v>
      </c>
      <c r="C115" s="2">
        <f t="shared" si="6"/>
        <v>173429.36620796862</v>
      </c>
      <c r="D115" s="1">
        <f t="shared" si="4"/>
        <v>403.479841372961</v>
      </c>
      <c r="E115" s="1">
        <f t="shared" si="5"/>
        <v>505.83565143990847</v>
      </c>
      <c r="F115" s="1">
        <f t="shared" si="7"/>
        <v>173025.88636659566</v>
      </c>
      <c r="N115" s="6"/>
      <c r="O115"/>
    </row>
    <row r="116" spans="2:15" x14ac:dyDescent="0.25">
      <c r="B116">
        <v>83</v>
      </c>
      <c r="C116" s="2">
        <f t="shared" si="6"/>
        <v>173025.88636659566</v>
      </c>
      <c r="D116" s="1">
        <f t="shared" si="4"/>
        <v>404.65665757696547</v>
      </c>
      <c r="E116" s="1">
        <f t="shared" si="5"/>
        <v>504.65883523590401</v>
      </c>
      <c r="F116" s="1">
        <f t="shared" si="7"/>
        <v>172621.22970901869</v>
      </c>
      <c r="N116" s="6"/>
      <c r="O116"/>
    </row>
    <row r="117" spans="2:15" x14ac:dyDescent="0.25">
      <c r="B117">
        <v>84</v>
      </c>
      <c r="C117" s="2">
        <f t="shared" si="6"/>
        <v>172621.22970901869</v>
      </c>
      <c r="D117" s="1">
        <f t="shared" si="4"/>
        <v>405.83690616156497</v>
      </c>
      <c r="E117" s="1">
        <f t="shared" si="5"/>
        <v>503.47858665130451</v>
      </c>
      <c r="F117" s="1">
        <f t="shared" si="7"/>
        <v>172215.39280285712</v>
      </c>
      <c r="N117" s="6"/>
      <c r="O117"/>
    </row>
    <row r="118" spans="2:15" x14ac:dyDescent="0.25">
      <c r="B118">
        <v>85</v>
      </c>
      <c r="C118" s="2">
        <f t="shared" si="6"/>
        <v>172215.39280285712</v>
      </c>
      <c r="D118" s="1">
        <f t="shared" si="4"/>
        <v>407.02059713786952</v>
      </c>
      <c r="E118" s="1">
        <f t="shared" si="5"/>
        <v>502.29489567499996</v>
      </c>
      <c r="F118" s="1">
        <f t="shared" si="7"/>
        <v>171808.37220571926</v>
      </c>
      <c r="N118" s="6"/>
      <c r="O118"/>
    </row>
    <row r="119" spans="2:15" x14ac:dyDescent="0.25">
      <c r="B119">
        <v>86</v>
      </c>
      <c r="C119" s="2">
        <f t="shared" si="6"/>
        <v>171808.37220571926</v>
      </c>
      <c r="D119" s="1">
        <f t="shared" si="4"/>
        <v>408.20774054618829</v>
      </c>
      <c r="E119" s="1">
        <f t="shared" si="5"/>
        <v>501.10775226668119</v>
      </c>
      <c r="F119" s="1">
        <f t="shared" si="7"/>
        <v>171400.16446517309</v>
      </c>
      <c r="N119" s="6"/>
      <c r="O119"/>
    </row>
    <row r="120" spans="2:15" x14ac:dyDescent="0.25">
      <c r="B120">
        <v>87</v>
      </c>
      <c r="C120" s="2">
        <f t="shared" si="6"/>
        <v>171400.16446517309</v>
      </c>
      <c r="D120" s="1">
        <f t="shared" si="4"/>
        <v>409.39834645611461</v>
      </c>
      <c r="E120" s="1">
        <f t="shared" si="5"/>
        <v>499.91714635675487</v>
      </c>
      <c r="F120" s="1">
        <f t="shared" si="7"/>
        <v>170990.76611871697</v>
      </c>
      <c r="N120" s="6"/>
      <c r="O120"/>
    </row>
    <row r="121" spans="2:15" x14ac:dyDescent="0.25">
      <c r="B121">
        <v>88</v>
      </c>
      <c r="C121" s="2">
        <f t="shared" si="6"/>
        <v>170990.76611871697</v>
      </c>
      <c r="D121" s="1">
        <f t="shared" si="4"/>
        <v>410.59242496661165</v>
      </c>
      <c r="E121" s="1">
        <f t="shared" si="5"/>
        <v>498.72306784625783</v>
      </c>
      <c r="F121" s="1">
        <f t="shared" si="7"/>
        <v>170580.17369375037</v>
      </c>
      <c r="N121" s="6"/>
      <c r="O121"/>
    </row>
    <row r="122" spans="2:15" x14ac:dyDescent="0.25">
      <c r="B122">
        <v>89</v>
      </c>
      <c r="C122" s="2">
        <f t="shared" si="6"/>
        <v>170580.17369375037</v>
      </c>
      <c r="D122" s="1">
        <f t="shared" si="4"/>
        <v>411.78998620609752</v>
      </c>
      <c r="E122" s="1">
        <f t="shared" si="5"/>
        <v>497.52550660677196</v>
      </c>
      <c r="F122" s="1">
        <f t="shared" si="7"/>
        <v>170168.38370754427</v>
      </c>
      <c r="N122" s="6"/>
      <c r="O122"/>
    </row>
    <row r="123" spans="2:15" x14ac:dyDescent="0.25">
      <c r="B123">
        <v>90</v>
      </c>
      <c r="C123" s="2">
        <f t="shared" si="6"/>
        <v>170168.38370754427</v>
      </c>
      <c r="D123" s="1">
        <f t="shared" si="4"/>
        <v>412.99104033253201</v>
      </c>
      <c r="E123" s="1">
        <f t="shared" si="5"/>
        <v>496.32445248033747</v>
      </c>
      <c r="F123" s="1">
        <f t="shared" si="7"/>
        <v>169755.39266721174</v>
      </c>
      <c r="N123" s="6"/>
      <c r="O123"/>
    </row>
    <row r="124" spans="2:15" x14ac:dyDescent="0.25">
      <c r="B124">
        <v>91</v>
      </c>
      <c r="C124" s="2">
        <f t="shared" si="6"/>
        <v>169755.39266721174</v>
      </c>
      <c r="D124" s="1">
        <f t="shared" si="4"/>
        <v>414.19559753350188</v>
      </c>
      <c r="E124" s="1">
        <f t="shared" si="5"/>
        <v>495.1198952793676</v>
      </c>
      <c r="F124" s="1">
        <f t="shared" si="7"/>
        <v>169341.19706967822</v>
      </c>
      <c r="N124" s="6"/>
      <c r="O124"/>
    </row>
    <row r="125" spans="2:15" x14ac:dyDescent="0.25">
      <c r="B125">
        <v>92</v>
      </c>
      <c r="C125" s="2">
        <f t="shared" si="6"/>
        <v>169341.19706967822</v>
      </c>
      <c r="D125" s="1">
        <f t="shared" si="4"/>
        <v>415.40366802630797</v>
      </c>
      <c r="E125" s="1">
        <f t="shared" si="5"/>
        <v>493.91182478656151</v>
      </c>
      <c r="F125" s="1">
        <f t="shared" si="7"/>
        <v>168925.79340165193</v>
      </c>
      <c r="N125" s="6"/>
      <c r="O125"/>
    </row>
    <row r="126" spans="2:15" x14ac:dyDescent="0.25">
      <c r="B126">
        <v>93</v>
      </c>
      <c r="C126" s="2">
        <f t="shared" si="6"/>
        <v>168925.79340165193</v>
      </c>
      <c r="D126" s="1">
        <f t="shared" si="4"/>
        <v>416.61526205805131</v>
      </c>
      <c r="E126" s="1">
        <f t="shared" si="5"/>
        <v>492.70023075481816</v>
      </c>
      <c r="F126" s="1">
        <f t="shared" si="7"/>
        <v>168509.17813959389</v>
      </c>
      <c r="N126" s="6"/>
      <c r="O126"/>
    </row>
    <row r="127" spans="2:15" x14ac:dyDescent="0.25">
      <c r="B127">
        <v>94</v>
      </c>
      <c r="C127" s="2">
        <f t="shared" si="6"/>
        <v>168509.17813959389</v>
      </c>
      <c r="D127" s="1">
        <f t="shared" si="4"/>
        <v>417.83038990572061</v>
      </c>
      <c r="E127" s="1">
        <f t="shared" si="5"/>
        <v>491.48510290714887</v>
      </c>
      <c r="F127" s="1">
        <f t="shared" si="7"/>
        <v>168091.34774968817</v>
      </c>
      <c r="N127" s="6"/>
      <c r="O127"/>
    </row>
    <row r="128" spans="2:15" x14ac:dyDescent="0.25">
      <c r="B128">
        <v>95</v>
      </c>
      <c r="C128" s="2">
        <f t="shared" si="6"/>
        <v>168091.34774968817</v>
      </c>
      <c r="D128" s="1">
        <f t="shared" si="4"/>
        <v>419.04906187627898</v>
      </c>
      <c r="E128" s="1">
        <f t="shared" si="5"/>
        <v>490.2664309365905</v>
      </c>
      <c r="F128" s="1">
        <f t="shared" si="7"/>
        <v>167672.29868781188</v>
      </c>
      <c r="N128" s="6"/>
      <c r="O128"/>
    </row>
    <row r="129" spans="2:15" x14ac:dyDescent="0.25">
      <c r="B129">
        <v>96</v>
      </c>
      <c r="C129" s="2">
        <f t="shared" si="6"/>
        <v>167672.29868781188</v>
      </c>
      <c r="D129" s="1">
        <f t="shared" si="4"/>
        <v>420.27128830675144</v>
      </c>
      <c r="E129" s="1">
        <f t="shared" si="5"/>
        <v>489.04420450611804</v>
      </c>
      <c r="F129" s="1">
        <f t="shared" si="7"/>
        <v>167252.02739950514</v>
      </c>
      <c r="N129" s="6"/>
      <c r="O129"/>
    </row>
    <row r="130" spans="2:15" x14ac:dyDescent="0.25">
      <c r="B130">
        <v>97</v>
      </c>
      <c r="C130" s="2">
        <f t="shared" si="6"/>
        <v>167252.02739950514</v>
      </c>
      <c r="D130" s="1">
        <f t="shared" si="4"/>
        <v>421.4970795643128</v>
      </c>
      <c r="E130" s="1">
        <f t="shared" si="5"/>
        <v>487.81841324855668</v>
      </c>
      <c r="F130" s="1">
        <f t="shared" si="7"/>
        <v>166830.53031994082</v>
      </c>
      <c r="N130" s="6"/>
      <c r="O130"/>
    </row>
    <row r="131" spans="2:15" x14ac:dyDescent="0.25">
      <c r="B131">
        <v>98</v>
      </c>
      <c r="C131" s="2">
        <f t="shared" si="6"/>
        <v>166830.53031994082</v>
      </c>
      <c r="D131" s="1">
        <f t="shared" si="4"/>
        <v>422.72644604637537</v>
      </c>
      <c r="E131" s="1">
        <f t="shared" si="5"/>
        <v>486.58904676649411</v>
      </c>
      <c r="F131" s="1">
        <f t="shared" si="7"/>
        <v>166407.80387389445</v>
      </c>
      <c r="N131" s="6"/>
      <c r="O131"/>
    </row>
    <row r="132" spans="2:15" x14ac:dyDescent="0.25">
      <c r="B132">
        <v>99</v>
      </c>
      <c r="C132" s="2">
        <f t="shared" si="6"/>
        <v>166407.80387389445</v>
      </c>
      <c r="D132" s="1">
        <f t="shared" si="4"/>
        <v>423.95939818067734</v>
      </c>
      <c r="E132" s="1">
        <f t="shared" si="5"/>
        <v>485.35609463219214</v>
      </c>
      <c r="F132" s="1">
        <f t="shared" si="7"/>
        <v>165983.84447571376</v>
      </c>
      <c r="N132" s="6"/>
      <c r="O132"/>
    </row>
    <row r="133" spans="2:15" x14ac:dyDescent="0.25">
      <c r="B133">
        <v>100</v>
      </c>
      <c r="C133" s="2">
        <f t="shared" si="6"/>
        <v>165983.84447571376</v>
      </c>
      <c r="D133" s="1">
        <f t="shared" si="4"/>
        <v>425.19594642537101</v>
      </c>
      <c r="E133" s="1">
        <f t="shared" si="5"/>
        <v>484.11954638749847</v>
      </c>
      <c r="F133" s="1">
        <f t="shared" si="7"/>
        <v>165558.64852928839</v>
      </c>
      <c r="N133" s="6"/>
      <c r="O133"/>
    </row>
    <row r="134" spans="2:15" x14ac:dyDescent="0.25">
      <c r="B134">
        <v>101</v>
      </c>
      <c r="C134" s="2">
        <f t="shared" si="6"/>
        <v>165558.64852928839</v>
      </c>
      <c r="D134" s="1">
        <f t="shared" si="4"/>
        <v>426.43610126911165</v>
      </c>
      <c r="E134" s="1">
        <f t="shared" si="5"/>
        <v>482.87939154375783</v>
      </c>
      <c r="F134" s="1">
        <f t="shared" si="7"/>
        <v>165132.21242801927</v>
      </c>
      <c r="N134" s="6"/>
      <c r="O134"/>
    </row>
    <row r="135" spans="2:15" x14ac:dyDescent="0.25">
      <c r="B135">
        <v>102</v>
      </c>
      <c r="C135" s="2">
        <f t="shared" si="6"/>
        <v>165132.21242801927</v>
      </c>
      <c r="D135" s="1">
        <f t="shared" si="4"/>
        <v>427.67987323114659</v>
      </c>
      <c r="E135" s="1">
        <f t="shared" si="5"/>
        <v>481.63561958172289</v>
      </c>
      <c r="F135" s="1">
        <f t="shared" si="7"/>
        <v>164704.53255478811</v>
      </c>
      <c r="N135" s="6"/>
      <c r="O135"/>
    </row>
    <row r="136" spans="2:15" x14ac:dyDescent="0.25">
      <c r="B136">
        <v>103</v>
      </c>
      <c r="C136" s="2">
        <f t="shared" si="6"/>
        <v>164704.53255478811</v>
      </c>
      <c r="D136" s="1">
        <f t="shared" si="4"/>
        <v>428.92727286140416</v>
      </c>
      <c r="E136" s="1">
        <f t="shared" si="5"/>
        <v>480.38821995146532</v>
      </c>
      <c r="F136" s="1">
        <f t="shared" si="7"/>
        <v>164275.60528192669</v>
      </c>
      <c r="N136" s="6"/>
      <c r="O136"/>
    </row>
    <row r="137" spans="2:15" x14ac:dyDescent="0.25">
      <c r="B137">
        <v>104</v>
      </c>
      <c r="C137" s="2">
        <f t="shared" si="6"/>
        <v>164275.60528192669</v>
      </c>
      <c r="D137" s="1">
        <f t="shared" si="4"/>
        <v>430.1783107405833</v>
      </c>
      <c r="E137" s="1">
        <f t="shared" si="5"/>
        <v>479.13718207228618</v>
      </c>
      <c r="F137" s="1">
        <f t="shared" si="7"/>
        <v>163845.4269711861</v>
      </c>
      <c r="N137" s="6"/>
      <c r="O137"/>
    </row>
    <row r="138" spans="2:15" x14ac:dyDescent="0.25">
      <c r="B138">
        <v>105</v>
      </c>
      <c r="C138" s="2">
        <f t="shared" si="6"/>
        <v>163845.4269711861</v>
      </c>
      <c r="D138" s="1">
        <f t="shared" si="4"/>
        <v>431.43299748024333</v>
      </c>
      <c r="E138" s="1">
        <f t="shared" si="5"/>
        <v>477.88249533262615</v>
      </c>
      <c r="F138" s="1">
        <f t="shared" si="7"/>
        <v>163413.99397370586</v>
      </c>
      <c r="N138" s="6"/>
      <c r="O138"/>
    </row>
    <row r="139" spans="2:15" x14ac:dyDescent="0.25">
      <c r="B139">
        <v>106</v>
      </c>
      <c r="C139" s="2">
        <f t="shared" si="6"/>
        <v>163413.99397370586</v>
      </c>
      <c r="D139" s="1">
        <f t="shared" si="4"/>
        <v>432.69134372289403</v>
      </c>
      <c r="E139" s="1">
        <f t="shared" si="5"/>
        <v>476.62414908997545</v>
      </c>
      <c r="F139" s="1">
        <f t="shared" si="7"/>
        <v>162981.30262998297</v>
      </c>
      <c r="N139" s="6"/>
      <c r="O139"/>
    </row>
    <row r="140" spans="2:15" x14ac:dyDescent="0.25">
      <c r="B140">
        <v>107</v>
      </c>
      <c r="C140" s="2">
        <f t="shared" si="6"/>
        <v>162981.30262998297</v>
      </c>
      <c r="D140" s="1">
        <f t="shared" si="4"/>
        <v>433.95336014208578</v>
      </c>
      <c r="E140" s="1">
        <f t="shared" si="5"/>
        <v>475.36213267078369</v>
      </c>
      <c r="F140" s="1">
        <f t="shared" si="7"/>
        <v>162547.34926984087</v>
      </c>
      <c r="N140" s="6"/>
      <c r="O140"/>
    </row>
    <row r="141" spans="2:15" x14ac:dyDescent="0.25">
      <c r="B141">
        <v>108</v>
      </c>
      <c r="C141" s="2">
        <f t="shared" si="6"/>
        <v>162547.34926984087</v>
      </c>
      <c r="D141" s="1">
        <f t="shared" si="4"/>
        <v>435.21905744250029</v>
      </c>
      <c r="E141" s="1">
        <f t="shared" si="5"/>
        <v>474.09643537036919</v>
      </c>
      <c r="F141" s="1">
        <f t="shared" si="7"/>
        <v>162112.13021239836</v>
      </c>
      <c r="N141" s="6"/>
      <c r="O141"/>
    </row>
    <row r="142" spans="2:15" x14ac:dyDescent="0.25">
      <c r="B142">
        <v>109</v>
      </c>
      <c r="C142" s="2">
        <f t="shared" si="6"/>
        <v>162112.13021239836</v>
      </c>
      <c r="D142" s="1">
        <f t="shared" si="4"/>
        <v>436.48844636004088</v>
      </c>
      <c r="E142" s="1">
        <f t="shared" si="5"/>
        <v>472.8270464528286</v>
      </c>
      <c r="F142" s="1">
        <f t="shared" si="7"/>
        <v>161675.64176603832</v>
      </c>
      <c r="N142" s="6"/>
      <c r="O142"/>
    </row>
    <row r="143" spans="2:15" x14ac:dyDescent="0.25">
      <c r="B143">
        <v>110</v>
      </c>
      <c r="C143" s="2">
        <f t="shared" si="6"/>
        <v>161675.64176603832</v>
      </c>
      <c r="D143" s="1">
        <f t="shared" si="4"/>
        <v>437.76153766192436</v>
      </c>
      <c r="E143" s="1">
        <f t="shared" si="5"/>
        <v>471.55395515094511</v>
      </c>
      <c r="F143" s="1">
        <f t="shared" si="7"/>
        <v>161237.88022837639</v>
      </c>
      <c r="N143" s="6"/>
      <c r="O143"/>
    </row>
    <row r="144" spans="2:15" x14ac:dyDescent="0.25">
      <c r="B144">
        <v>111</v>
      </c>
      <c r="C144" s="2">
        <f t="shared" si="6"/>
        <v>161237.88022837639</v>
      </c>
      <c r="D144" s="1">
        <f t="shared" si="4"/>
        <v>439.03834214677164</v>
      </c>
      <c r="E144" s="1">
        <f t="shared" si="5"/>
        <v>470.27715066609784</v>
      </c>
      <c r="F144" s="1">
        <f t="shared" si="7"/>
        <v>160798.84188622961</v>
      </c>
      <c r="N144" s="6"/>
      <c r="O144"/>
    </row>
    <row r="145" spans="2:15" x14ac:dyDescent="0.25">
      <c r="B145">
        <v>112</v>
      </c>
      <c r="C145" s="2">
        <f t="shared" si="6"/>
        <v>160798.84188622961</v>
      </c>
      <c r="D145" s="1">
        <f t="shared" si="4"/>
        <v>440.31887064469976</v>
      </c>
      <c r="E145" s="1">
        <f t="shared" si="5"/>
        <v>468.99662216816972</v>
      </c>
      <c r="F145" s="1">
        <f t="shared" si="7"/>
        <v>160358.52301558491</v>
      </c>
      <c r="N145" s="6"/>
      <c r="O145"/>
    </row>
    <row r="146" spans="2:15" x14ac:dyDescent="0.25">
      <c r="B146">
        <v>113</v>
      </c>
      <c r="C146" s="2">
        <f t="shared" si="6"/>
        <v>160358.52301558491</v>
      </c>
      <c r="D146" s="1">
        <f t="shared" si="4"/>
        <v>441.60313401741348</v>
      </c>
      <c r="E146" s="1">
        <f t="shared" si="5"/>
        <v>467.712358795456</v>
      </c>
      <c r="F146" s="1">
        <f t="shared" si="7"/>
        <v>159916.9198815675</v>
      </c>
      <c r="N146" s="6"/>
      <c r="O146"/>
    </row>
    <row r="147" spans="2:15" x14ac:dyDescent="0.25">
      <c r="B147">
        <v>114</v>
      </c>
      <c r="C147" s="2">
        <f t="shared" si="6"/>
        <v>159916.9198815675</v>
      </c>
      <c r="D147" s="1">
        <f t="shared" si="4"/>
        <v>442.89114315829755</v>
      </c>
      <c r="E147" s="1">
        <f t="shared" si="5"/>
        <v>466.42434965457193</v>
      </c>
      <c r="F147" s="1">
        <f t="shared" si="7"/>
        <v>159474.02873840919</v>
      </c>
      <c r="N147" s="6"/>
      <c r="O147"/>
    </row>
    <row r="148" spans="2:15" x14ac:dyDescent="0.25">
      <c r="B148">
        <v>115</v>
      </c>
      <c r="C148" s="2">
        <f t="shared" si="6"/>
        <v>159474.02873840919</v>
      </c>
      <c r="D148" s="1">
        <f t="shared" si="4"/>
        <v>444.18290899250928</v>
      </c>
      <c r="E148" s="1">
        <f t="shared" si="5"/>
        <v>465.1325838203602</v>
      </c>
      <c r="F148" s="1">
        <f t="shared" si="7"/>
        <v>159029.84582941668</v>
      </c>
      <c r="N148" s="6"/>
      <c r="O148"/>
    </row>
    <row r="149" spans="2:15" x14ac:dyDescent="0.25">
      <c r="B149">
        <v>116</v>
      </c>
      <c r="C149" s="2">
        <f t="shared" si="6"/>
        <v>159029.84582941668</v>
      </c>
      <c r="D149" s="1">
        <f t="shared" si="4"/>
        <v>445.47844247707081</v>
      </c>
      <c r="E149" s="1">
        <f t="shared" si="5"/>
        <v>463.83705033579866</v>
      </c>
      <c r="F149" s="1">
        <f t="shared" si="7"/>
        <v>158584.36738693962</v>
      </c>
      <c r="N149" s="6"/>
      <c r="O149"/>
    </row>
    <row r="150" spans="2:15" x14ac:dyDescent="0.25">
      <c r="B150">
        <v>117</v>
      </c>
      <c r="C150" s="2">
        <f t="shared" si="6"/>
        <v>158584.36738693962</v>
      </c>
      <c r="D150" s="1">
        <f t="shared" si="4"/>
        <v>446.77775460096223</v>
      </c>
      <c r="E150" s="1">
        <f t="shared" si="5"/>
        <v>462.53773821190725</v>
      </c>
      <c r="F150" s="1">
        <f t="shared" si="7"/>
        <v>158137.58963233864</v>
      </c>
      <c r="N150" s="6"/>
      <c r="O150"/>
    </row>
    <row r="151" spans="2:15" x14ac:dyDescent="0.25">
      <c r="B151">
        <v>118</v>
      </c>
      <c r="C151" s="2">
        <f t="shared" si="6"/>
        <v>158137.58963233864</v>
      </c>
      <c r="D151" s="1">
        <f t="shared" si="4"/>
        <v>448.0808563852151</v>
      </c>
      <c r="E151" s="1">
        <f t="shared" si="5"/>
        <v>461.23463642765438</v>
      </c>
      <c r="F151" s="1">
        <f t="shared" si="7"/>
        <v>157689.50877595344</v>
      </c>
      <c r="N151" s="6"/>
      <c r="O151"/>
    </row>
    <row r="152" spans="2:15" x14ac:dyDescent="0.25">
      <c r="B152">
        <v>119</v>
      </c>
      <c r="C152" s="2">
        <f t="shared" si="6"/>
        <v>157689.50877595344</v>
      </c>
      <c r="D152" s="1">
        <f t="shared" si="4"/>
        <v>449.38775888300529</v>
      </c>
      <c r="E152" s="1">
        <f t="shared" si="5"/>
        <v>459.92773392986419</v>
      </c>
      <c r="F152" s="1">
        <f t="shared" si="7"/>
        <v>157240.12101707043</v>
      </c>
      <c r="N152" s="6"/>
      <c r="O152"/>
    </row>
    <row r="153" spans="2:15" x14ac:dyDescent="0.25">
      <c r="B153">
        <v>120</v>
      </c>
      <c r="C153" s="2">
        <f t="shared" si="6"/>
        <v>157240.12101707043</v>
      </c>
      <c r="D153" s="1">
        <f t="shared" si="4"/>
        <v>450.6984731797474</v>
      </c>
      <c r="E153" s="1">
        <f t="shared" si="5"/>
        <v>458.61701963312208</v>
      </c>
      <c r="F153" s="1">
        <f t="shared" si="7"/>
        <v>156789.42254389069</v>
      </c>
      <c r="N153" s="6"/>
      <c r="O153"/>
    </row>
    <row r="154" spans="2:15" x14ac:dyDescent="0.25">
      <c r="B154">
        <v>121</v>
      </c>
      <c r="C154" s="2">
        <f t="shared" si="6"/>
        <v>156789.42254389069</v>
      </c>
      <c r="D154" s="1">
        <f t="shared" si="4"/>
        <v>452.01301039318827</v>
      </c>
      <c r="E154" s="1">
        <f t="shared" si="5"/>
        <v>457.30248241968121</v>
      </c>
      <c r="F154" s="1">
        <f t="shared" si="7"/>
        <v>156337.4095334975</v>
      </c>
      <c r="N154" s="6"/>
      <c r="O154"/>
    </row>
    <row r="155" spans="2:15" x14ac:dyDescent="0.25">
      <c r="B155">
        <v>122</v>
      </c>
      <c r="C155" s="2">
        <f t="shared" si="6"/>
        <v>156337.4095334975</v>
      </c>
      <c r="D155" s="1">
        <f t="shared" si="4"/>
        <v>453.33138167350177</v>
      </c>
      <c r="E155" s="1">
        <f t="shared" si="5"/>
        <v>455.98411113936771</v>
      </c>
      <c r="F155" s="1">
        <f t="shared" si="7"/>
        <v>155884.07815182401</v>
      </c>
      <c r="N155" s="6"/>
      <c r="O155"/>
    </row>
    <row r="156" spans="2:15" x14ac:dyDescent="0.25">
      <c r="B156">
        <v>123</v>
      </c>
      <c r="C156" s="2">
        <f t="shared" si="6"/>
        <v>155884.07815182401</v>
      </c>
      <c r="D156" s="1">
        <f t="shared" si="4"/>
        <v>454.65359820338278</v>
      </c>
      <c r="E156" s="1">
        <f t="shared" si="5"/>
        <v>454.66189460948669</v>
      </c>
      <c r="F156" s="1">
        <f t="shared" si="7"/>
        <v>155429.42455362063</v>
      </c>
      <c r="N156" s="6"/>
      <c r="O156"/>
    </row>
    <row r="157" spans="2:15" x14ac:dyDescent="0.25">
      <c r="B157">
        <v>124</v>
      </c>
      <c r="C157" s="2">
        <f t="shared" si="6"/>
        <v>155429.42455362063</v>
      </c>
      <c r="D157" s="1">
        <f t="shared" si="4"/>
        <v>455.97967119814263</v>
      </c>
      <c r="E157" s="1">
        <f t="shared" si="5"/>
        <v>453.33582161472685</v>
      </c>
      <c r="F157" s="1">
        <f t="shared" si="7"/>
        <v>154973.44488242248</v>
      </c>
      <c r="N157" s="6"/>
      <c r="O157"/>
    </row>
    <row r="158" spans="2:15" x14ac:dyDescent="0.25">
      <c r="B158">
        <v>125</v>
      </c>
      <c r="C158" s="2">
        <f t="shared" si="6"/>
        <v>154973.44488242248</v>
      </c>
      <c r="D158" s="1">
        <f t="shared" si="4"/>
        <v>457.30961190580388</v>
      </c>
      <c r="E158" s="1">
        <f t="shared" si="5"/>
        <v>452.0058809070656</v>
      </c>
      <c r="F158" s="1">
        <f t="shared" si="7"/>
        <v>154516.13527051668</v>
      </c>
      <c r="N158" s="6"/>
      <c r="O158"/>
    </row>
    <row r="159" spans="2:15" x14ac:dyDescent="0.25">
      <c r="B159">
        <v>126</v>
      </c>
      <c r="C159" s="2">
        <f t="shared" si="6"/>
        <v>154516.13527051668</v>
      </c>
      <c r="D159" s="1">
        <f t="shared" si="4"/>
        <v>458.64343160719579</v>
      </c>
      <c r="E159" s="1">
        <f t="shared" si="5"/>
        <v>450.67206120567369</v>
      </c>
      <c r="F159" s="1">
        <f t="shared" si="7"/>
        <v>154057.49183890948</v>
      </c>
      <c r="N159" s="6"/>
      <c r="O159"/>
    </row>
    <row r="160" spans="2:15" x14ac:dyDescent="0.25">
      <c r="B160">
        <v>127</v>
      </c>
      <c r="C160" s="2">
        <f t="shared" si="6"/>
        <v>154057.49183890948</v>
      </c>
      <c r="D160" s="1">
        <f t="shared" si="4"/>
        <v>459.98114161605014</v>
      </c>
      <c r="E160" s="1">
        <f t="shared" si="5"/>
        <v>449.33435119681934</v>
      </c>
      <c r="F160" s="1">
        <f t="shared" si="7"/>
        <v>153597.51069729344</v>
      </c>
      <c r="N160" s="6"/>
      <c r="O160"/>
    </row>
    <row r="161" spans="2:15" x14ac:dyDescent="0.25">
      <c r="B161">
        <v>128</v>
      </c>
      <c r="C161" s="2">
        <f t="shared" si="6"/>
        <v>153597.51069729344</v>
      </c>
      <c r="D161" s="1">
        <f t="shared" si="4"/>
        <v>461.3227532790969</v>
      </c>
      <c r="E161" s="1">
        <f t="shared" si="5"/>
        <v>447.99273953377258</v>
      </c>
      <c r="F161" s="1">
        <f t="shared" si="7"/>
        <v>153136.18794401435</v>
      </c>
      <c r="N161" s="6"/>
      <c r="O161"/>
    </row>
    <row r="162" spans="2:15" x14ac:dyDescent="0.25">
      <c r="B162">
        <v>129</v>
      </c>
      <c r="C162" s="2">
        <f t="shared" si="6"/>
        <v>153136.18794401435</v>
      </c>
      <c r="D162" s="1">
        <f t="shared" si="4"/>
        <v>462.66827797616094</v>
      </c>
      <c r="E162" s="1">
        <f t="shared" si="5"/>
        <v>446.64721483670854</v>
      </c>
      <c r="F162" s="1">
        <f t="shared" si="7"/>
        <v>152673.51966603819</v>
      </c>
      <c r="N162" s="6"/>
      <c r="O162"/>
    </row>
    <row r="163" spans="2:15" x14ac:dyDescent="0.25">
      <c r="B163">
        <v>130</v>
      </c>
      <c r="C163" s="2">
        <f t="shared" si="6"/>
        <v>152673.51966603819</v>
      </c>
      <c r="D163" s="1">
        <f t="shared" ref="D163:D226" si="8">IF(C$21="No Loan",0,(C$21*-1)-E163)</f>
        <v>464.01772712025809</v>
      </c>
      <c r="E163" s="1">
        <f t="shared" ref="E163:E226" si="9">C163*(C$8/12)</f>
        <v>445.29776569261139</v>
      </c>
      <c r="F163" s="1">
        <f t="shared" si="7"/>
        <v>152209.50193891794</v>
      </c>
      <c r="N163" s="6"/>
      <c r="O163"/>
    </row>
    <row r="164" spans="2:15" x14ac:dyDescent="0.25">
      <c r="B164">
        <v>131</v>
      </c>
      <c r="C164" s="2">
        <f t="shared" ref="C164:C227" si="10">F163</f>
        <v>152209.50193891794</v>
      </c>
      <c r="D164" s="1">
        <f t="shared" si="8"/>
        <v>465.37111215769215</v>
      </c>
      <c r="E164" s="1">
        <f t="shared" si="9"/>
        <v>443.94438065517733</v>
      </c>
      <c r="F164" s="1">
        <f t="shared" ref="F164:F227" si="11">C164-D164</f>
        <v>151744.13082676026</v>
      </c>
      <c r="N164" s="6"/>
      <c r="O164"/>
    </row>
    <row r="165" spans="2:15" x14ac:dyDescent="0.25">
      <c r="B165">
        <v>132</v>
      </c>
      <c r="C165" s="2">
        <f t="shared" si="10"/>
        <v>151744.13082676026</v>
      </c>
      <c r="D165" s="1">
        <f t="shared" si="8"/>
        <v>466.72844456815204</v>
      </c>
      <c r="E165" s="1">
        <f t="shared" si="9"/>
        <v>442.58704824471744</v>
      </c>
      <c r="F165" s="1">
        <f t="shared" si="11"/>
        <v>151277.40238219211</v>
      </c>
      <c r="N165" s="6"/>
      <c r="O165"/>
    </row>
    <row r="166" spans="2:15" x14ac:dyDescent="0.25">
      <c r="B166">
        <v>133</v>
      </c>
      <c r="C166" s="2">
        <f t="shared" si="10"/>
        <v>151277.40238219211</v>
      </c>
      <c r="D166" s="1">
        <f t="shared" si="8"/>
        <v>468.08973586480914</v>
      </c>
      <c r="E166" s="1">
        <f t="shared" si="9"/>
        <v>441.22575694806034</v>
      </c>
      <c r="F166" s="1">
        <f t="shared" si="11"/>
        <v>150809.31264632731</v>
      </c>
      <c r="N166" s="6"/>
      <c r="O166"/>
    </row>
    <row r="167" spans="2:15" x14ac:dyDescent="0.25">
      <c r="B167">
        <v>134</v>
      </c>
      <c r="C167" s="2">
        <f t="shared" si="10"/>
        <v>150809.31264632731</v>
      </c>
      <c r="D167" s="1">
        <f t="shared" si="8"/>
        <v>469.45499759441481</v>
      </c>
      <c r="E167" s="1">
        <f t="shared" si="9"/>
        <v>439.86049521845467</v>
      </c>
      <c r="F167" s="1">
        <f t="shared" si="11"/>
        <v>150339.8576487329</v>
      </c>
      <c r="N167" s="6"/>
      <c r="O167"/>
    </row>
    <row r="168" spans="2:15" x14ac:dyDescent="0.25">
      <c r="B168">
        <v>135</v>
      </c>
      <c r="C168" s="2">
        <f t="shared" si="10"/>
        <v>150339.8576487329</v>
      </c>
      <c r="D168" s="1">
        <f t="shared" si="8"/>
        <v>470.82424133739852</v>
      </c>
      <c r="E168" s="1">
        <f t="shared" si="9"/>
        <v>438.49125147547096</v>
      </c>
      <c r="F168" s="1">
        <f t="shared" si="11"/>
        <v>149869.0334073955</v>
      </c>
      <c r="N168" s="6"/>
      <c r="O168"/>
    </row>
    <row r="169" spans="2:15" x14ac:dyDescent="0.25">
      <c r="B169">
        <v>136</v>
      </c>
      <c r="C169" s="2">
        <f t="shared" si="10"/>
        <v>149869.0334073955</v>
      </c>
      <c r="D169" s="1">
        <f t="shared" si="8"/>
        <v>472.1974787079659</v>
      </c>
      <c r="E169" s="1">
        <f t="shared" si="9"/>
        <v>437.11801410490358</v>
      </c>
      <c r="F169" s="1">
        <f t="shared" si="11"/>
        <v>149396.83592868753</v>
      </c>
      <c r="N169" s="6"/>
      <c r="O169"/>
    </row>
    <row r="170" spans="2:15" x14ac:dyDescent="0.25">
      <c r="B170">
        <v>137</v>
      </c>
      <c r="C170" s="2">
        <f t="shared" si="10"/>
        <v>149396.83592868753</v>
      </c>
      <c r="D170" s="1">
        <f t="shared" si="8"/>
        <v>473.57472135419749</v>
      </c>
      <c r="E170" s="1">
        <f t="shared" si="9"/>
        <v>435.74077145867199</v>
      </c>
      <c r="F170" s="1">
        <f t="shared" si="11"/>
        <v>148923.26120733333</v>
      </c>
      <c r="N170" s="6"/>
      <c r="O170"/>
    </row>
    <row r="171" spans="2:15" x14ac:dyDescent="0.25">
      <c r="B171">
        <v>138</v>
      </c>
      <c r="C171" s="2">
        <f t="shared" si="10"/>
        <v>148923.26120733333</v>
      </c>
      <c r="D171" s="1">
        <f t="shared" si="8"/>
        <v>474.95598095814722</v>
      </c>
      <c r="E171" s="1">
        <f t="shared" si="9"/>
        <v>434.35951185472226</v>
      </c>
      <c r="F171" s="1">
        <f t="shared" si="11"/>
        <v>148448.30522637517</v>
      </c>
      <c r="N171" s="6"/>
      <c r="O171"/>
    </row>
    <row r="172" spans="2:15" x14ac:dyDescent="0.25">
      <c r="B172">
        <v>139</v>
      </c>
      <c r="C172" s="2">
        <f t="shared" si="10"/>
        <v>148448.30522637517</v>
      </c>
      <c r="D172" s="1">
        <f t="shared" si="8"/>
        <v>476.34126923594187</v>
      </c>
      <c r="E172" s="1">
        <f t="shared" si="9"/>
        <v>432.97422357692761</v>
      </c>
      <c r="F172" s="1">
        <f t="shared" si="11"/>
        <v>147971.96395713923</v>
      </c>
      <c r="N172" s="6"/>
      <c r="O172"/>
    </row>
    <row r="173" spans="2:15" x14ac:dyDescent="0.25">
      <c r="B173">
        <v>140</v>
      </c>
      <c r="C173" s="2">
        <f t="shared" si="10"/>
        <v>147971.96395713923</v>
      </c>
      <c r="D173" s="1">
        <f t="shared" si="8"/>
        <v>477.73059793788002</v>
      </c>
      <c r="E173" s="1">
        <f t="shared" si="9"/>
        <v>431.58489487498946</v>
      </c>
      <c r="F173" s="1">
        <f t="shared" si="11"/>
        <v>147494.23335920135</v>
      </c>
      <c r="N173" s="6"/>
      <c r="O173"/>
    </row>
    <row r="174" spans="2:15" x14ac:dyDescent="0.25">
      <c r="B174">
        <v>141</v>
      </c>
      <c r="C174" s="2">
        <f t="shared" si="10"/>
        <v>147494.23335920135</v>
      </c>
      <c r="D174" s="1">
        <f t="shared" si="8"/>
        <v>479.1239788485322</v>
      </c>
      <c r="E174" s="1">
        <f t="shared" si="9"/>
        <v>430.19151396433728</v>
      </c>
      <c r="F174" s="1">
        <f t="shared" si="11"/>
        <v>147015.10938035281</v>
      </c>
      <c r="N174" s="6"/>
      <c r="O174"/>
    </row>
    <row r="175" spans="2:15" x14ac:dyDescent="0.25">
      <c r="B175">
        <v>142</v>
      </c>
      <c r="C175" s="2">
        <f t="shared" si="10"/>
        <v>147015.10938035281</v>
      </c>
      <c r="D175" s="1">
        <f t="shared" si="8"/>
        <v>480.52142378684044</v>
      </c>
      <c r="E175" s="1">
        <f t="shared" si="9"/>
        <v>428.79406902602904</v>
      </c>
      <c r="F175" s="1">
        <f t="shared" si="11"/>
        <v>146534.58795656596</v>
      </c>
      <c r="N175" s="6"/>
      <c r="O175"/>
    </row>
    <row r="176" spans="2:15" x14ac:dyDescent="0.25">
      <c r="B176">
        <v>143</v>
      </c>
      <c r="C176" s="2">
        <f t="shared" si="10"/>
        <v>146534.58795656596</v>
      </c>
      <c r="D176" s="1">
        <f t="shared" si="8"/>
        <v>481.92294460621878</v>
      </c>
      <c r="E176" s="1">
        <f t="shared" si="9"/>
        <v>427.3925482066507</v>
      </c>
      <c r="F176" s="1">
        <f t="shared" si="11"/>
        <v>146052.66501195973</v>
      </c>
      <c r="N176" s="6"/>
      <c r="O176"/>
    </row>
    <row r="177" spans="2:15" x14ac:dyDescent="0.25">
      <c r="B177">
        <v>144</v>
      </c>
      <c r="C177" s="2">
        <f t="shared" si="10"/>
        <v>146052.66501195973</v>
      </c>
      <c r="D177" s="1">
        <f t="shared" si="8"/>
        <v>483.32855319465358</v>
      </c>
      <c r="E177" s="1">
        <f t="shared" si="9"/>
        <v>425.9869396182159</v>
      </c>
      <c r="F177" s="1">
        <f t="shared" si="11"/>
        <v>145569.33645876509</v>
      </c>
      <c r="N177" s="6"/>
      <c r="O177"/>
    </row>
    <row r="178" spans="2:15" x14ac:dyDescent="0.25">
      <c r="B178">
        <v>145</v>
      </c>
      <c r="C178" s="2">
        <f t="shared" si="10"/>
        <v>145569.33645876509</v>
      </c>
      <c r="D178" s="1">
        <f t="shared" si="8"/>
        <v>484.73826147480463</v>
      </c>
      <c r="E178" s="1">
        <f t="shared" si="9"/>
        <v>424.57723133806485</v>
      </c>
      <c r="F178" s="1">
        <f t="shared" si="11"/>
        <v>145084.5981972903</v>
      </c>
      <c r="N178" s="6"/>
      <c r="O178"/>
    </row>
    <row r="179" spans="2:15" x14ac:dyDescent="0.25">
      <c r="B179">
        <v>146</v>
      </c>
      <c r="C179" s="2">
        <f t="shared" si="10"/>
        <v>145084.5981972903</v>
      </c>
      <c r="D179" s="1">
        <f t="shared" si="8"/>
        <v>486.15208140410607</v>
      </c>
      <c r="E179" s="1">
        <f t="shared" si="9"/>
        <v>423.16341140876341</v>
      </c>
      <c r="F179" s="1">
        <f t="shared" si="11"/>
        <v>144598.44611588618</v>
      </c>
      <c r="N179" s="6"/>
      <c r="O179"/>
    </row>
    <row r="180" spans="2:15" x14ac:dyDescent="0.25">
      <c r="B180">
        <v>147</v>
      </c>
      <c r="C180" s="2">
        <f t="shared" si="10"/>
        <v>144598.44611588618</v>
      </c>
      <c r="D180" s="1">
        <f t="shared" si="8"/>
        <v>487.57002497486809</v>
      </c>
      <c r="E180" s="1">
        <f t="shared" si="9"/>
        <v>421.74546783800139</v>
      </c>
      <c r="F180" s="1">
        <f t="shared" si="11"/>
        <v>144110.8760909113</v>
      </c>
      <c r="N180" s="6"/>
      <c r="O180"/>
    </row>
    <row r="181" spans="2:15" x14ac:dyDescent="0.25">
      <c r="B181">
        <v>148</v>
      </c>
      <c r="C181" s="2">
        <f t="shared" si="10"/>
        <v>144110.8760909113</v>
      </c>
      <c r="D181" s="1">
        <f t="shared" si="8"/>
        <v>488.99210421437817</v>
      </c>
      <c r="E181" s="1">
        <f t="shared" si="9"/>
        <v>420.32338859849131</v>
      </c>
      <c r="F181" s="1">
        <f t="shared" si="11"/>
        <v>143621.88398669692</v>
      </c>
      <c r="N181" s="6"/>
      <c r="O181"/>
    </row>
    <row r="182" spans="2:15" x14ac:dyDescent="0.25">
      <c r="B182">
        <v>149</v>
      </c>
      <c r="C182" s="2">
        <f t="shared" si="10"/>
        <v>143621.88398669692</v>
      </c>
      <c r="D182" s="1">
        <f t="shared" si="8"/>
        <v>490.41833118500347</v>
      </c>
      <c r="E182" s="1">
        <f t="shared" si="9"/>
        <v>418.89716162786601</v>
      </c>
      <c r="F182" s="1">
        <f t="shared" si="11"/>
        <v>143131.46565551191</v>
      </c>
      <c r="N182" s="6"/>
      <c r="O182"/>
    </row>
    <row r="183" spans="2:15" x14ac:dyDescent="0.25">
      <c r="B183">
        <v>150</v>
      </c>
      <c r="C183" s="2">
        <f t="shared" si="10"/>
        <v>143131.46565551191</v>
      </c>
      <c r="D183" s="1">
        <f t="shared" si="8"/>
        <v>491.84871798429305</v>
      </c>
      <c r="E183" s="1">
        <f t="shared" si="9"/>
        <v>417.46677482857643</v>
      </c>
      <c r="F183" s="1">
        <f t="shared" si="11"/>
        <v>142639.61693752761</v>
      </c>
      <c r="N183" s="6"/>
      <c r="O183"/>
    </row>
    <row r="184" spans="2:15" x14ac:dyDescent="0.25">
      <c r="B184">
        <v>151</v>
      </c>
      <c r="C184" s="2">
        <f t="shared" si="10"/>
        <v>142639.61693752761</v>
      </c>
      <c r="D184" s="1">
        <f t="shared" si="8"/>
        <v>493.28327674508063</v>
      </c>
      <c r="E184" s="1">
        <f t="shared" si="9"/>
        <v>416.03221606778885</v>
      </c>
      <c r="F184" s="1">
        <f t="shared" si="11"/>
        <v>142146.33366078252</v>
      </c>
      <c r="N184" s="6"/>
      <c r="O184"/>
    </row>
    <row r="185" spans="2:15" x14ac:dyDescent="0.25">
      <c r="B185">
        <v>152</v>
      </c>
      <c r="C185" s="2">
        <f t="shared" si="10"/>
        <v>142146.33366078252</v>
      </c>
      <c r="D185" s="1">
        <f t="shared" si="8"/>
        <v>494.72201963558712</v>
      </c>
      <c r="E185" s="1">
        <f t="shared" si="9"/>
        <v>414.59347317728236</v>
      </c>
      <c r="F185" s="1">
        <f t="shared" si="11"/>
        <v>141651.61164114694</v>
      </c>
      <c r="N185" s="6"/>
      <c r="O185"/>
    </row>
    <row r="186" spans="2:15" x14ac:dyDescent="0.25">
      <c r="B186">
        <v>153</v>
      </c>
      <c r="C186" s="2">
        <f t="shared" si="10"/>
        <v>141651.61164114694</v>
      </c>
      <c r="D186" s="1">
        <f t="shared" si="8"/>
        <v>496.16495885952423</v>
      </c>
      <c r="E186" s="1">
        <f t="shared" si="9"/>
        <v>413.15053395334525</v>
      </c>
      <c r="F186" s="1">
        <f t="shared" si="11"/>
        <v>141155.44668228741</v>
      </c>
      <c r="N186" s="6"/>
      <c r="O186"/>
    </row>
    <row r="187" spans="2:15" x14ac:dyDescent="0.25">
      <c r="B187">
        <v>154</v>
      </c>
      <c r="C187" s="2">
        <f t="shared" si="10"/>
        <v>141155.44668228741</v>
      </c>
      <c r="D187" s="1">
        <f t="shared" si="8"/>
        <v>497.61210665619785</v>
      </c>
      <c r="E187" s="1">
        <f t="shared" si="9"/>
        <v>411.70338615667163</v>
      </c>
      <c r="F187" s="1">
        <f t="shared" si="11"/>
        <v>140657.83457563122</v>
      </c>
      <c r="N187" s="6"/>
      <c r="O187"/>
    </row>
    <row r="188" spans="2:15" x14ac:dyDescent="0.25">
      <c r="B188">
        <v>155</v>
      </c>
      <c r="C188" s="2">
        <f t="shared" si="10"/>
        <v>140657.83457563122</v>
      </c>
      <c r="D188" s="1">
        <f t="shared" si="8"/>
        <v>499.06347530061174</v>
      </c>
      <c r="E188" s="1">
        <f t="shared" si="9"/>
        <v>410.25201751225774</v>
      </c>
      <c r="F188" s="1">
        <f t="shared" si="11"/>
        <v>140158.7711003306</v>
      </c>
      <c r="N188" s="6"/>
      <c r="O188"/>
    </row>
    <row r="189" spans="2:15" x14ac:dyDescent="0.25">
      <c r="B189">
        <v>156</v>
      </c>
      <c r="C189" s="2">
        <f t="shared" si="10"/>
        <v>140158.7711003306</v>
      </c>
      <c r="D189" s="1">
        <f t="shared" si="8"/>
        <v>500.51907710357187</v>
      </c>
      <c r="E189" s="1">
        <f t="shared" si="9"/>
        <v>408.79641570929761</v>
      </c>
      <c r="F189" s="1">
        <f t="shared" si="11"/>
        <v>139658.25202322702</v>
      </c>
      <c r="N189" s="6"/>
      <c r="O189"/>
    </row>
    <row r="190" spans="2:15" x14ac:dyDescent="0.25">
      <c r="B190">
        <v>157</v>
      </c>
      <c r="C190" s="2">
        <f t="shared" si="10"/>
        <v>139658.25202322702</v>
      </c>
      <c r="D190" s="1">
        <f t="shared" si="8"/>
        <v>501.97892441179067</v>
      </c>
      <c r="E190" s="1">
        <f t="shared" si="9"/>
        <v>407.33656840107881</v>
      </c>
      <c r="F190" s="1">
        <f t="shared" si="11"/>
        <v>139156.27309881523</v>
      </c>
      <c r="N190" s="6"/>
      <c r="O190"/>
    </row>
    <row r="191" spans="2:15" x14ac:dyDescent="0.25">
      <c r="B191">
        <v>158</v>
      </c>
      <c r="C191" s="2">
        <f t="shared" si="10"/>
        <v>139156.27309881523</v>
      </c>
      <c r="D191" s="1">
        <f t="shared" si="8"/>
        <v>503.44302960799172</v>
      </c>
      <c r="E191" s="1">
        <f t="shared" si="9"/>
        <v>405.87246320487776</v>
      </c>
      <c r="F191" s="1">
        <f t="shared" si="11"/>
        <v>138652.83006920724</v>
      </c>
      <c r="N191" s="6"/>
      <c r="O191"/>
    </row>
    <row r="192" spans="2:15" x14ac:dyDescent="0.25">
      <c r="B192">
        <v>159</v>
      </c>
      <c r="C192" s="2">
        <f t="shared" si="10"/>
        <v>138652.83006920724</v>
      </c>
      <c r="D192" s="1">
        <f t="shared" si="8"/>
        <v>504.91140511101503</v>
      </c>
      <c r="E192" s="1">
        <f t="shared" si="9"/>
        <v>404.40408770185445</v>
      </c>
      <c r="F192" s="1">
        <f t="shared" si="11"/>
        <v>138147.91866409621</v>
      </c>
      <c r="N192" s="6"/>
      <c r="O192"/>
    </row>
    <row r="193" spans="2:15" x14ac:dyDescent="0.25">
      <c r="B193">
        <v>160</v>
      </c>
      <c r="C193" s="2">
        <f t="shared" si="10"/>
        <v>138147.91866409621</v>
      </c>
      <c r="D193" s="1">
        <f t="shared" si="8"/>
        <v>506.38406337592215</v>
      </c>
      <c r="E193" s="1">
        <f t="shared" si="9"/>
        <v>402.93142943694733</v>
      </c>
      <c r="F193" s="1">
        <f t="shared" si="11"/>
        <v>137641.5346007203</v>
      </c>
      <c r="N193" s="6"/>
      <c r="O193"/>
    </row>
    <row r="194" spans="2:15" x14ac:dyDescent="0.25">
      <c r="B194">
        <v>161</v>
      </c>
      <c r="C194" s="2">
        <f t="shared" si="10"/>
        <v>137641.5346007203</v>
      </c>
      <c r="D194" s="1">
        <f t="shared" si="8"/>
        <v>507.86101689410191</v>
      </c>
      <c r="E194" s="1">
        <f t="shared" si="9"/>
        <v>401.45447591876757</v>
      </c>
      <c r="F194" s="1">
        <f t="shared" si="11"/>
        <v>137133.6735838262</v>
      </c>
      <c r="N194" s="6"/>
      <c r="O194"/>
    </row>
    <row r="195" spans="2:15" x14ac:dyDescent="0.25">
      <c r="B195">
        <v>162</v>
      </c>
      <c r="C195" s="2">
        <f t="shared" si="10"/>
        <v>137133.6735838262</v>
      </c>
      <c r="D195" s="1">
        <f t="shared" si="8"/>
        <v>509.34227819337639</v>
      </c>
      <c r="E195" s="1">
        <f t="shared" si="9"/>
        <v>399.97321461949309</v>
      </c>
      <c r="F195" s="1">
        <f t="shared" si="11"/>
        <v>136624.33130563283</v>
      </c>
      <c r="N195" s="6"/>
      <c r="O195"/>
    </row>
    <row r="196" spans="2:15" x14ac:dyDescent="0.25">
      <c r="B196">
        <v>163</v>
      </c>
      <c r="C196" s="2">
        <f t="shared" si="10"/>
        <v>136624.33130563283</v>
      </c>
      <c r="D196" s="1">
        <f t="shared" si="8"/>
        <v>510.82785983810703</v>
      </c>
      <c r="E196" s="1">
        <f t="shared" si="9"/>
        <v>398.48763297476245</v>
      </c>
      <c r="F196" s="1">
        <f t="shared" si="11"/>
        <v>136113.50344579472</v>
      </c>
      <c r="N196" s="6"/>
      <c r="O196"/>
    </row>
    <row r="197" spans="2:15" x14ac:dyDescent="0.25">
      <c r="B197">
        <v>164</v>
      </c>
      <c r="C197" s="2">
        <f t="shared" si="10"/>
        <v>136113.50344579472</v>
      </c>
      <c r="D197" s="1">
        <f t="shared" si="8"/>
        <v>512.31777442930161</v>
      </c>
      <c r="E197" s="1">
        <f t="shared" si="9"/>
        <v>396.99771838356793</v>
      </c>
      <c r="F197" s="1">
        <f t="shared" si="11"/>
        <v>135601.18567136541</v>
      </c>
      <c r="N197" s="6"/>
      <c r="O197"/>
    </row>
    <row r="198" spans="2:15" x14ac:dyDescent="0.25">
      <c r="B198">
        <v>165</v>
      </c>
      <c r="C198" s="2">
        <f t="shared" si="10"/>
        <v>135601.18567136541</v>
      </c>
      <c r="D198" s="1">
        <f t="shared" si="8"/>
        <v>513.81203460472034</v>
      </c>
      <c r="E198" s="1">
        <f t="shared" si="9"/>
        <v>395.50345820814914</v>
      </c>
      <c r="F198" s="1">
        <f t="shared" si="11"/>
        <v>135087.37363676069</v>
      </c>
      <c r="N198" s="6"/>
      <c r="O198"/>
    </row>
    <row r="199" spans="2:15" x14ac:dyDescent="0.25">
      <c r="B199">
        <v>166</v>
      </c>
      <c r="C199" s="2">
        <f t="shared" si="10"/>
        <v>135087.37363676069</v>
      </c>
      <c r="D199" s="1">
        <f t="shared" si="8"/>
        <v>515.31065303898413</v>
      </c>
      <c r="E199" s="1">
        <f t="shared" si="9"/>
        <v>394.00483977388535</v>
      </c>
      <c r="F199" s="1">
        <f t="shared" si="11"/>
        <v>134572.0629837217</v>
      </c>
      <c r="N199" s="6"/>
      <c r="O199"/>
    </row>
    <row r="200" spans="2:15" x14ac:dyDescent="0.25">
      <c r="B200">
        <v>167</v>
      </c>
      <c r="C200" s="2">
        <f t="shared" si="10"/>
        <v>134572.0629837217</v>
      </c>
      <c r="D200" s="1">
        <f t="shared" si="8"/>
        <v>516.81364244368115</v>
      </c>
      <c r="E200" s="1">
        <f t="shared" si="9"/>
        <v>392.50185036918833</v>
      </c>
      <c r="F200" s="1">
        <f t="shared" si="11"/>
        <v>134055.24934127802</v>
      </c>
      <c r="N200" s="6"/>
      <c r="O200"/>
    </row>
    <row r="201" spans="2:15" x14ac:dyDescent="0.25">
      <c r="B201">
        <v>168</v>
      </c>
      <c r="C201" s="2">
        <f t="shared" si="10"/>
        <v>134055.24934127802</v>
      </c>
      <c r="D201" s="1">
        <f t="shared" si="8"/>
        <v>518.32101556747523</v>
      </c>
      <c r="E201" s="1">
        <f t="shared" si="9"/>
        <v>390.99447724539425</v>
      </c>
      <c r="F201" s="1">
        <f t="shared" si="11"/>
        <v>133536.92832571053</v>
      </c>
      <c r="N201" s="6"/>
      <c r="O201"/>
    </row>
    <row r="202" spans="2:15" x14ac:dyDescent="0.25">
      <c r="B202">
        <v>169</v>
      </c>
      <c r="C202" s="2">
        <f t="shared" si="10"/>
        <v>133536.92832571053</v>
      </c>
      <c r="D202" s="1">
        <f t="shared" si="8"/>
        <v>519.83278519621376</v>
      </c>
      <c r="E202" s="1">
        <f t="shared" si="9"/>
        <v>389.48270761665572</v>
      </c>
      <c r="F202" s="1">
        <f t="shared" si="11"/>
        <v>133017.0955405143</v>
      </c>
      <c r="N202" s="6"/>
      <c r="O202"/>
    </row>
    <row r="203" spans="2:15" x14ac:dyDescent="0.25">
      <c r="B203">
        <v>170</v>
      </c>
      <c r="C203" s="2">
        <f t="shared" si="10"/>
        <v>133017.0955405143</v>
      </c>
      <c r="D203" s="1">
        <f t="shared" si="8"/>
        <v>521.34896415303615</v>
      </c>
      <c r="E203" s="1">
        <f t="shared" si="9"/>
        <v>387.96652865983339</v>
      </c>
      <c r="F203" s="1">
        <f t="shared" si="11"/>
        <v>132495.74657636127</v>
      </c>
      <c r="N203" s="6"/>
      <c r="O203"/>
    </row>
    <row r="204" spans="2:15" x14ac:dyDescent="0.25">
      <c r="B204">
        <v>171</v>
      </c>
      <c r="C204" s="2">
        <f t="shared" si="10"/>
        <v>132495.74657636127</v>
      </c>
      <c r="D204" s="1">
        <f t="shared" si="8"/>
        <v>522.86956529848248</v>
      </c>
      <c r="E204" s="1">
        <f t="shared" si="9"/>
        <v>386.44592751438705</v>
      </c>
      <c r="F204" s="1">
        <f t="shared" si="11"/>
        <v>131972.87701106278</v>
      </c>
      <c r="N204" s="6"/>
      <c r="O204"/>
    </row>
    <row r="205" spans="2:15" x14ac:dyDescent="0.25">
      <c r="B205">
        <v>172</v>
      </c>
      <c r="C205" s="2">
        <f t="shared" si="10"/>
        <v>131972.87701106278</v>
      </c>
      <c r="D205" s="1">
        <f t="shared" si="8"/>
        <v>524.39460153060304</v>
      </c>
      <c r="E205" s="1">
        <f t="shared" si="9"/>
        <v>384.92089128226644</v>
      </c>
      <c r="F205" s="1">
        <f t="shared" si="11"/>
        <v>131448.48240953218</v>
      </c>
      <c r="N205" s="6"/>
      <c r="O205"/>
    </row>
    <row r="206" spans="2:15" x14ac:dyDescent="0.25">
      <c r="B206">
        <v>173</v>
      </c>
      <c r="C206" s="2">
        <f t="shared" si="10"/>
        <v>131448.48240953218</v>
      </c>
      <c r="D206" s="1">
        <f t="shared" si="8"/>
        <v>525.92408578506729</v>
      </c>
      <c r="E206" s="1">
        <f t="shared" si="9"/>
        <v>383.39140702780219</v>
      </c>
      <c r="F206" s="1">
        <f t="shared" si="11"/>
        <v>130922.55832374711</v>
      </c>
      <c r="N206" s="6"/>
      <c r="O206"/>
    </row>
    <row r="207" spans="2:15" x14ac:dyDescent="0.25">
      <c r="B207">
        <v>174</v>
      </c>
      <c r="C207" s="2">
        <f t="shared" si="10"/>
        <v>130922.55832374711</v>
      </c>
      <c r="D207" s="1">
        <f t="shared" si="8"/>
        <v>527.45803103527373</v>
      </c>
      <c r="E207" s="1">
        <f t="shared" si="9"/>
        <v>381.85746177759574</v>
      </c>
      <c r="F207" s="1">
        <f t="shared" si="11"/>
        <v>130395.10029271184</v>
      </c>
      <c r="N207" s="6"/>
      <c r="O207"/>
    </row>
    <row r="208" spans="2:15" x14ac:dyDescent="0.25">
      <c r="B208">
        <v>175</v>
      </c>
      <c r="C208" s="2">
        <f t="shared" si="10"/>
        <v>130395.10029271184</v>
      </c>
      <c r="D208" s="1">
        <f t="shared" si="8"/>
        <v>528.99645029245994</v>
      </c>
      <c r="E208" s="1">
        <f t="shared" si="9"/>
        <v>380.31904252040954</v>
      </c>
      <c r="F208" s="1">
        <f t="shared" si="11"/>
        <v>129866.10384241938</v>
      </c>
      <c r="N208" s="6"/>
      <c r="O208"/>
    </row>
    <row r="209" spans="2:15" x14ac:dyDescent="0.25">
      <c r="B209">
        <v>176</v>
      </c>
      <c r="C209" s="2">
        <f t="shared" si="10"/>
        <v>129866.10384241938</v>
      </c>
      <c r="D209" s="1">
        <f t="shared" si="8"/>
        <v>530.53935660581294</v>
      </c>
      <c r="E209" s="1">
        <f t="shared" si="9"/>
        <v>378.77613620705654</v>
      </c>
      <c r="F209" s="1">
        <f t="shared" si="11"/>
        <v>129335.56448581356</v>
      </c>
      <c r="N209" s="6"/>
      <c r="O209"/>
    </row>
    <row r="210" spans="2:15" x14ac:dyDescent="0.25">
      <c r="B210">
        <v>177</v>
      </c>
      <c r="C210" s="2">
        <f t="shared" si="10"/>
        <v>129335.56448581356</v>
      </c>
      <c r="D210" s="1">
        <f t="shared" si="8"/>
        <v>532.08676306257985</v>
      </c>
      <c r="E210" s="1">
        <f t="shared" si="9"/>
        <v>377.22872975028957</v>
      </c>
      <c r="F210" s="1">
        <f t="shared" si="11"/>
        <v>128803.47772275098</v>
      </c>
      <c r="N210" s="6"/>
      <c r="O210"/>
    </row>
    <row r="211" spans="2:15" x14ac:dyDescent="0.25">
      <c r="B211">
        <v>178</v>
      </c>
      <c r="C211" s="2">
        <f t="shared" si="10"/>
        <v>128803.47772275098</v>
      </c>
      <c r="D211" s="1">
        <f t="shared" si="8"/>
        <v>533.63868278817904</v>
      </c>
      <c r="E211" s="1">
        <f t="shared" si="9"/>
        <v>375.67681002469038</v>
      </c>
      <c r="F211" s="1">
        <f t="shared" si="11"/>
        <v>128269.8390399628</v>
      </c>
      <c r="N211" s="6"/>
      <c r="O211"/>
    </row>
    <row r="212" spans="2:15" x14ac:dyDescent="0.25">
      <c r="B212">
        <v>179</v>
      </c>
      <c r="C212" s="2">
        <f t="shared" si="10"/>
        <v>128269.8390399628</v>
      </c>
      <c r="D212" s="1">
        <f t="shared" si="8"/>
        <v>535.19512894631134</v>
      </c>
      <c r="E212" s="1">
        <f t="shared" si="9"/>
        <v>374.12036386655819</v>
      </c>
      <c r="F212" s="1">
        <f t="shared" si="11"/>
        <v>127734.64391101648</v>
      </c>
      <c r="N212" s="6"/>
      <c r="O212"/>
    </row>
    <row r="213" spans="2:15" x14ac:dyDescent="0.25">
      <c r="B213">
        <v>180</v>
      </c>
      <c r="C213" s="2">
        <f t="shared" si="10"/>
        <v>127734.64391101648</v>
      </c>
      <c r="D213" s="1">
        <f t="shared" si="8"/>
        <v>536.75611473907134</v>
      </c>
      <c r="E213" s="1">
        <f t="shared" si="9"/>
        <v>372.55937807379809</v>
      </c>
      <c r="F213" s="1">
        <f t="shared" si="11"/>
        <v>127197.88779627741</v>
      </c>
      <c r="N213" s="6"/>
      <c r="O213"/>
    </row>
    <row r="214" spans="2:15" x14ac:dyDescent="0.25">
      <c r="B214">
        <v>181</v>
      </c>
      <c r="C214" s="2">
        <f t="shared" si="10"/>
        <v>127197.88779627741</v>
      </c>
      <c r="D214" s="1">
        <f t="shared" si="8"/>
        <v>538.32165340706035</v>
      </c>
      <c r="E214" s="1">
        <f t="shared" si="9"/>
        <v>370.99383940580913</v>
      </c>
      <c r="F214" s="1">
        <f t="shared" si="11"/>
        <v>126659.56614287035</v>
      </c>
      <c r="N214" s="6"/>
      <c r="O214"/>
    </row>
    <row r="215" spans="2:15" x14ac:dyDescent="0.25">
      <c r="B215">
        <v>182</v>
      </c>
      <c r="C215" s="2">
        <f t="shared" si="10"/>
        <v>126659.56614287035</v>
      </c>
      <c r="D215" s="1">
        <f t="shared" si="8"/>
        <v>539.89175822949755</v>
      </c>
      <c r="E215" s="1">
        <f t="shared" si="9"/>
        <v>369.42373458337187</v>
      </c>
      <c r="F215" s="1">
        <f t="shared" si="11"/>
        <v>126119.67438464085</v>
      </c>
      <c r="N215" s="6"/>
      <c r="O215"/>
    </row>
    <row r="216" spans="2:15" x14ac:dyDescent="0.25">
      <c r="B216">
        <v>183</v>
      </c>
      <c r="C216" s="2">
        <f t="shared" si="10"/>
        <v>126119.67438464085</v>
      </c>
      <c r="D216" s="1">
        <f t="shared" si="8"/>
        <v>541.46644252433362</v>
      </c>
      <c r="E216" s="1">
        <f t="shared" si="9"/>
        <v>367.84905028853581</v>
      </c>
      <c r="F216" s="1">
        <f t="shared" si="11"/>
        <v>125578.20794211651</v>
      </c>
      <c r="N216" s="6"/>
      <c r="O216"/>
    </row>
    <row r="217" spans="2:15" x14ac:dyDescent="0.25">
      <c r="B217">
        <v>184</v>
      </c>
      <c r="C217" s="2">
        <f t="shared" si="10"/>
        <v>125578.20794211651</v>
      </c>
      <c r="D217" s="1">
        <f t="shared" si="8"/>
        <v>543.04571964836305</v>
      </c>
      <c r="E217" s="1">
        <f t="shared" si="9"/>
        <v>366.26977316450649</v>
      </c>
      <c r="F217" s="1">
        <f t="shared" si="11"/>
        <v>125035.16222246815</v>
      </c>
      <c r="N217" s="6"/>
      <c r="O217"/>
    </row>
    <row r="218" spans="2:15" x14ac:dyDescent="0.25">
      <c r="B218">
        <v>185</v>
      </c>
      <c r="C218" s="2">
        <f t="shared" si="10"/>
        <v>125035.16222246815</v>
      </c>
      <c r="D218" s="1">
        <f t="shared" si="8"/>
        <v>544.62960299733732</v>
      </c>
      <c r="E218" s="1">
        <f t="shared" si="9"/>
        <v>364.68588981553211</v>
      </c>
      <c r="F218" s="1">
        <f t="shared" si="11"/>
        <v>124490.53261947082</v>
      </c>
      <c r="N218" s="6"/>
      <c r="O218"/>
    </row>
    <row r="219" spans="2:15" x14ac:dyDescent="0.25">
      <c r="B219">
        <v>186</v>
      </c>
      <c r="C219" s="2">
        <f t="shared" si="10"/>
        <v>124490.53261947082</v>
      </c>
      <c r="D219" s="1">
        <f t="shared" si="8"/>
        <v>546.21810600607955</v>
      </c>
      <c r="E219" s="1">
        <f t="shared" si="9"/>
        <v>363.09738680678993</v>
      </c>
      <c r="F219" s="1">
        <f t="shared" si="11"/>
        <v>123944.31451346473</v>
      </c>
      <c r="N219" s="6"/>
      <c r="O219"/>
    </row>
    <row r="220" spans="2:15" x14ac:dyDescent="0.25">
      <c r="B220">
        <v>187</v>
      </c>
      <c r="C220" s="2">
        <f t="shared" si="10"/>
        <v>123944.31451346473</v>
      </c>
      <c r="D220" s="1">
        <f t="shared" si="8"/>
        <v>547.81124214859733</v>
      </c>
      <c r="E220" s="1">
        <f t="shared" si="9"/>
        <v>361.50425066427215</v>
      </c>
      <c r="F220" s="1">
        <f t="shared" si="11"/>
        <v>123396.50327131613</v>
      </c>
      <c r="N220" s="6"/>
      <c r="O220"/>
    </row>
    <row r="221" spans="2:15" x14ac:dyDescent="0.25">
      <c r="B221">
        <v>188</v>
      </c>
      <c r="C221" s="2">
        <f t="shared" si="10"/>
        <v>123396.50327131613</v>
      </c>
      <c r="D221" s="1">
        <f t="shared" si="8"/>
        <v>549.40902493819738</v>
      </c>
      <c r="E221" s="1">
        <f t="shared" si="9"/>
        <v>359.9064678746721</v>
      </c>
      <c r="F221" s="1">
        <f t="shared" si="11"/>
        <v>122847.09424637794</v>
      </c>
      <c r="N221" s="6"/>
      <c r="O221"/>
    </row>
    <row r="222" spans="2:15" x14ac:dyDescent="0.25">
      <c r="B222">
        <v>189</v>
      </c>
      <c r="C222" s="2">
        <f t="shared" si="10"/>
        <v>122847.09424637794</v>
      </c>
      <c r="D222" s="1">
        <f t="shared" si="8"/>
        <v>551.01146792760051</v>
      </c>
      <c r="E222" s="1">
        <f t="shared" si="9"/>
        <v>358.30402488526897</v>
      </c>
      <c r="F222" s="1">
        <f t="shared" si="11"/>
        <v>122296.08277845033</v>
      </c>
      <c r="N222" s="6"/>
      <c r="O222"/>
    </row>
    <row r="223" spans="2:15" x14ac:dyDescent="0.25">
      <c r="B223">
        <v>190</v>
      </c>
      <c r="C223" s="2">
        <f t="shared" si="10"/>
        <v>122296.08277845033</v>
      </c>
      <c r="D223" s="1">
        <f t="shared" si="8"/>
        <v>552.61858470905599</v>
      </c>
      <c r="E223" s="1">
        <f t="shared" si="9"/>
        <v>356.69690810381348</v>
      </c>
      <c r="F223" s="1">
        <f t="shared" si="11"/>
        <v>121743.46419374128</v>
      </c>
      <c r="N223" s="6"/>
      <c r="O223"/>
    </row>
    <row r="224" spans="2:15" x14ac:dyDescent="0.25">
      <c r="B224">
        <v>191</v>
      </c>
      <c r="C224" s="2">
        <f t="shared" si="10"/>
        <v>121743.46419374128</v>
      </c>
      <c r="D224" s="1">
        <f t="shared" si="8"/>
        <v>554.23038891445731</v>
      </c>
      <c r="E224" s="1">
        <f t="shared" si="9"/>
        <v>355.08510389841211</v>
      </c>
      <c r="F224" s="1">
        <f t="shared" si="11"/>
        <v>121189.23380482683</v>
      </c>
      <c r="N224" s="6"/>
      <c r="O224"/>
    </row>
    <row r="225" spans="2:15" x14ac:dyDescent="0.25">
      <c r="B225">
        <v>192</v>
      </c>
      <c r="C225" s="2">
        <f t="shared" si="10"/>
        <v>121189.23380482683</v>
      </c>
      <c r="D225" s="1">
        <f t="shared" si="8"/>
        <v>555.84689421545795</v>
      </c>
      <c r="E225" s="1">
        <f t="shared" si="9"/>
        <v>353.46859859741159</v>
      </c>
      <c r="F225" s="1">
        <f t="shared" si="11"/>
        <v>120633.38691061137</v>
      </c>
      <c r="N225" s="6"/>
      <c r="O225"/>
    </row>
    <row r="226" spans="2:15" x14ac:dyDescent="0.25">
      <c r="B226">
        <v>193</v>
      </c>
      <c r="C226" s="2">
        <f t="shared" si="10"/>
        <v>120633.38691061137</v>
      </c>
      <c r="D226" s="1">
        <f t="shared" si="8"/>
        <v>557.46811432358629</v>
      </c>
      <c r="E226" s="1">
        <f t="shared" si="9"/>
        <v>351.84737848928319</v>
      </c>
      <c r="F226" s="1">
        <f t="shared" si="11"/>
        <v>120075.91879628779</v>
      </c>
      <c r="N226" s="6"/>
      <c r="O226"/>
    </row>
    <row r="227" spans="2:15" x14ac:dyDescent="0.25">
      <c r="B227">
        <v>194</v>
      </c>
      <c r="C227" s="2">
        <f t="shared" si="10"/>
        <v>120075.91879628779</v>
      </c>
      <c r="D227" s="1">
        <f t="shared" ref="D227:D290" si="12">IF(C$21="No Loan",0,(C$21*-1)-E227)</f>
        <v>559.09406299036345</v>
      </c>
      <c r="E227" s="1">
        <f t="shared" ref="E227:E290" si="13">C227*(C$8/12)</f>
        <v>350.22142982250608</v>
      </c>
      <c r="F227" s="1">
        <f t="shared" si="11"/>
        <v>119516.82473329743</v>
      </c>
      <c r="N227" s="6"/>
      <c r="O227"/>
    </row>
    <row r="228" spans="2:15" x14ac:dyDescent="0.25">
      <c r="B228">
        <v>195</v>
      </c>
      <c r="C228" s="2">
        <f t="shared" ref="C228:C291" si="14">F227</f>
        <v>119516.82473329743</v>
      </c>
      <c r="D228" s="1">
        <f t="shared" si="12"/>
        <v>560.7247540074186</v>
      </c>
      <c r="E228" s="1">
        <f t="shared" si="13"/>
        <v>348.59073880545083</v>
      </c>
      <c r="F228" s="1">
        <f t="shared" ref="F228:F291" si="15">C228-D228</f>
        <v>118956.09997929001</v>
      </c>
      <c r="N228" s="6"/>
      <c r="O228"/>
    </row>
    <row r="229" spans="2:15" x14ac:dyDescent="0.25">
      <c r="B229">
        <v>196</v>
      </c>
      <c r="C229" s="2">
        <f t="shared" si="14"/>
        <v>118956.09997929001</v>
      </c>
      <c r="D229" s="1">
        <f t="shared" si="12"/>
        <v>562.36020120660692</v>
      </c>
      <c r="E229" s="1">
        <f t="shared" si="13"/>
        <v>346.95529160626256</v>
      </c>
      <c r="F229" s="1">
        <f t="shared" si="15"/>
        <v>118393.7397780834</v>
      </c>
      <c r="N229" s="6"/>
      <c r="O229"/>
    </row>
    <row r="230" spans="2:15" x14ac:dyDescent="0.25">
      <c r="B230">
        <v>197</v>
      </c>
      <c r="C230" s="2">
        <f t="shared" si="14"/>
        <v>118393.7397780834</v>
      </c>
      <c r="D230" s="1">
        <f t="shared" si="12"/>
        <v>564.00041846012618</v>
      </c>
      <c r="E230" s="1">
        <f t="shared" si="13"/>
        <v>345.31507435274324</v>
      </c>
      <c r="F230" s="1">
        <f t="shared" si="15"/>
        <v>117829.73935962327</v>
      </c>
      <c r="N230" s="6"/>
      <c r="O230"/>
    </row>
    <row r="231" spans="2:15" x14ac:dyDescent="0.25">
      <c r="B231">
        <v>198</v>
      </c>
      <c r="C231" s="2">
        <f t="shared" si="14"/>
        <v>117829.73935962327</v>
      </c>
      <c r="D231" s="1">
        <f t="shared" si="12"/>
        <v>565.64541968063486</v>
      </c>
      <c r="E231" s="1">
        <f t="shared" si="13"/>
        <v>343.67007313223456</v>
      </c>
      <c r="F231" s="1">
        <f t="shared" si="15"/>
        <v>117264.09393994264</v>
      </c>
      <c r="N231" s="6"/>
      <c r="O231"/>
    </row>
    <row r="232" spans="2:15" x14ac:dyDescent="0.25">
      <c r="B232">
        <v>199</v>
      </c>
      <c r="C232" s="2">
        <f t="shared" si="14"/>
        <v>117264.09393994264</v>
      </c>
      <c r="D232" s="1">
        <f t="shared" si="12"/>
        <v>567.2952188213701</v>
      </c>
      <c r="E232" s="1">
        <f t="shared" si="13"/>
        <v>342.02027399149938</v>
      </c>
      <c r="F232" s="1">
        <f t="shared" si="15"/>
        <v>116696.79872112127</v>
      </c>
      <c r="N232" s="6"/>
      <c r="O232"/>
    </row>
    <row r="233" spans="2:15" x14ac:dyDescent="0.25">
      <c r="B233">
        <v>200</v>
      </c>
      <c r="C233" s="2">
        <f t="shared" si="14"/>
        <v>116696.79872112127</v>
      </c>
      <c r="D233" s="1">
        <f t="shared" si="12"/>
        <v>568.94982987626577</v>
      </c>
      <c r="E233" s="1">
        <f t="shared" si="13"/>
        <v>340.36566293660371</v>
      </c>
      <c r="F233" s="1">
        <f t="shared" si="15"/>
        <v>116127.84889124501</v>
      </c>
      <c r="N233" s="6"/>
      <c r="O233"/>
    </row>
    <row r="234" spans="2:15" x14ac:dyDescent="0.25">
      <c r="B234">
        <v>201</v>
      </c>
      <c r="C234" s="2">
        <f t="shared" si="14"/>
        <v>116127.84889124501</v>
      </c>
      <c r="D234" s="1">
        <f t="shared" si="12"/>
        <v>570.60926688007157</v>
      </c>
      <c r="E234" s="1">
        <f t="shared" si="13"/>
        <v>338.70622593279796</v>
      </c>
      <c r="F234" s="1">
        <f t="shared" si="15"/>
        <v>115557.23962436494</v>
      </c>
      <c r="N234" s="6"/>
      <c r="O234"/>
    </row>
    <row r="235" spans="2:15" x14ac:dyDescent="0.25">
      <c r="B235">
        <v>202</v>
      </c>
      <c r="C235" s="2">
        <f t="shared" si="14"/>
        <v>115557.23962436494</v>
      </c>
      <c r="D235" s="1">
        <f t="shared" si="12"/>
        <v>572.27354390847177</v>
      </c>
      <c r="E235" s="1">
        <f t="shared" si="13"/>
        <v>337.04194890439777</v>
      </c>
      <c r="F235" s="1">
        <f t="shared" si="15"/>
        <v>114984.96608045648</v>
      </c>
      <c r="N235" s="6"/>
      <c r="O235"/>
    </row>
    <row r="236" spans="2:15" x14ac:dyDescent="0.25">
      <c r="B236">
        <v>203</v>
      </c>
      <c r="C236" s="2">
        <f t="shared" si="14"/>
        <v>114984.96608045648</v>
      </c>
      <c r="D236" s="1">
        <f t="shared" si="12"/>
        <v>573.94267507820473</v>
      </c>
      <c r="E236" s="1">
        <f t="shared" si="13"/>
        <v>335.37281773466475</v>
      </c>
      <c r="F236" s="1">
        <f t="shared" si="15"/>
        <v>114411.02340537828</v>
      </c>
      <c r="N236" s="6"/>
      <c r="O236"/>
    </row>
    <row r="237" spans="2:15" x14ac:dyDescent="0.25">
      <c r="B237">
        <v>204</v>
      </c>
      <c r="C237" s="2">
        <f t="shared" si="14"/>
        <v>114411.02340537828</v>
      </c>
      <c r="D237" s="1">
        <f t="shared" si="12"/>
        <v>575.61667454718281</v>
      </c>
      <c r="E237" s="1">
        <f t="shared" si="13"/>
        <v>333.69881826568667</v>
      </c>
      <c r="F237" s="1">
        <f t="shared" si="15"/>
        <v>113835.40673083109</v>
      </c>
      <c r="N237" s="6"/>
      <c r="O237"/>
    </row>
    <row r="238" spans="2:15" x14ac:dyDescent="0.25">
      <c r="B238">
        <v>205</v>
      </c>
      <c r="C238" s="2">
        <f t="shared" si="14"/>
        <v>113835.40673083109</v>
      </c>
      <c r="D238" s="1">
        <f t="shared" si="12"/>
        <v>577.29555651461214</v>
      </c>
      <c r="E238" s="1">
        <f t="shared" si="13"/>
        <v>332.01993629825739</v>
      </c>
      <c r="F238" s="1">
        <f t="shared" si="15"/>
        <v>113258.11117431648</v>
      </c>
      <c r="N238" s="6"/>
      <c r="O238"/>
    </row>
    <row r="239" spans="2:15" x14ac:dyDescent="0.25">
      <c r="B239">
        <v>206</v>
      </c>
      <c r="C239" s="2">
        <f t="shared" si="14"/>
        <v>113258.11117431648</v>
      </c>
      <c r="D239" s="1">
        <f t="shared" si="12"/>
        <v>578.97933522111305</v>
      </c>
      <c r="E239" s="1">
        <f t="shared" si="13"/>
        <v>330.33615759175643</v>
      </c>
      <c r="F239" s="1">
        <f t="shared" si="15"/>
        <v>112679.13183909537</v>
      </c>
      <c r="N239" s="6"/>
      <c r="O239"/>
    </row>
    <row r="240" spans="2:15" x14ac:dyDescent="0.25">
      <c r="B240">
        <v>207</v>
      </c>
      <c r="C240" s="2">
        <f t="shared" si="14"/>
        <v>112679.13183909537</v>
      </c>
      <c r="D240" s="1">
        <f t="shared" si="12"/>
        <v>580.66802494884132</v>
      </c>
      <c r="E240" s="1">
        <f t="shared" si="13"/>
        <v>328.64746786402816</v>
      </c>
      <c r="F240" s="1">
        <f t="shared" si="15"/>
        <v>112098.46381414653</v>
      </c>
      <c r="N240" s="6"/>
      <c r="O240"/>
    </row>
    <row r="241" spans="2:15" x14ac:dyDescent="0.25">
      <c r="B241">
        <v>208</v>
      </c>
      <c r="C241" s="2">
        <f t="shared" si="14"/>
        <v>112098.46381414653</v>
      </c>
      <c r="D241" s="1">
        <f t="shared" si="12"/>
        <v>582.36164002160876</v>
      </c>
      <c r="E241" s="1">
        <f t="shared" si="13"/>
        <v>326.95385279126072</v>
      </c>
      <c r="F241" s="1">
        <f t="shared" si="15"/>
        <v>111516.10217412491</v>
      </c>
      <c r="N241" s="6"/>
      <c r="O241"/>
    </row>
    <row r="242" spans="2:15" x14ac:dyDescent="0.25">
      <c r="B242">
        <v>209</v>
      </c>
      <c r="C242" s="2">
        <f t="shared" si="14"/>
        <v>111516.10217412491</v>
      </c>
      <c r="D242" s="1">
        <f t="shared" si="12"/>
        <v>584.06019480500515</v>
      </c>
      <c r="E242" s="1">
        <f t="shared" si="13"/>
        <v>325.25529800786433</v>
      </c>
      <c r="F242" s="1">
        <f t="shared" si="15"/>
        <v>110932.04197931991</v>
      </c>
      <c r="N242" s="6"/>
      <c r="O242"/>
    </row>
    <row r="243" spans="2:15" x14ac:dyDescent="0.25">
      <c r="B243">
        <v>210</v>
      </c>
      <c r="C243" s="2">
        <f t="shared" si="14"/>
        <v>110932.04197931991</v>
      </c>
      <c r="D243" s="1">
        <f t="shared" si="12"/>
        <v>585.76370370651966</v>
      </c>
      <c r="E243" s="1">
        <f t="shared" si="13"/>
        <v>323.55178910634976</v>
      </c>
      <c r="F243" s="1">
        <f t="shared" si="15"/>
        <v>110346.2782756134</v>
      </c>
      <c r="N243" s="6"/>
      <c r="O243"/>
    </row>
    <row r="244" spans="2:15" x14ac:dyDescent="0.25">
      <c r="B244">
        <v>211</v>
      </c>
      <c r="C244" s="2">
        <f t="shared" si="14"/>
        <v>110346.2782756134</v>
      </c>
      <c r="D244" s="1">
        <f t="shared" si="12"/>
        <v>587.47218117566376</v>
      </c>
      <c r="E244" s="1">
        <f t="shared" si="13"/>
        <v>321.84331163720577</v>
      </c>
      <c r="F244" s="1">
        <f t="shared" si="15"/>
        <v>109758.80609443774</v>
      </c>
      <c r="N244" s="6"/>
      <c r="O244"/>
    </row>
    <row r="245" spans="2:15" x14ac:dyDescent="0.25">
      <c r="B245">
        <v>212</v>
      </c>
      <c r="C245" s="2">
        <f t="shared" si="14"/>
        <v>109758.80609443774</v>
      </c>
      <c r="D245" s="1">
        <f t="shared" si="12"/>
        <v>589.18564170409275</v>
      </c>
      <c r="E245" s="1">
        <f t="shared" si="13"/>
        <v>320.12985110877673</v>
      </c>
      <c r="F245" s="1">
        <f t="shared" si="15"/>
        <v>109169.62045273364</v>
      </c>
      <c r="N245" s="6"/>
      <c r="O245"/>
    </row>
    <row r="246" spans="2:15" x14ac:dyDescent="0.25">
      <c r="B246">
        <v>213</v>
      </c>
      <c r="C246" s="2">
        <f t="shared" si="14"/>
        <v>109169.62045273364</v>
      </c>
      <c r="D246" s="1">
        <f t="shared" si="12"/>
        <v>590.90409982572965</v>
      </c>
      <c r="E246" s="1">
        <f t="shared" si="13"/>
        <v>318.41139298713978</v>
      </c>
      <c r="F246" s="1">
        <f t="shared" si="15"/>
        <v>108578.71635290791</v>
      </c>
      <c r="N246" s="6"/>
      <c r="O246"/>
    </row>
    <row r="247" spans="2:15" x14ac:dyDescent="0.25">
      <c r="B247">
        <v>214</v>
      </c>
      <c r="C247" s="2">
        <f t="shared" si="14"/>
        <v>108578.71635290791</v>
      </c>
      <c r="D247" s="1">
        <f t="shared" si="12"/>
        <v>592.62757011688814</v>
      </c>
      <c r="E247" s="1">
        <f t="shared" si="13"/>
        <v>316.6879226959814</v>
      </c>
      <c r="F247" s="1">
        <f t="shared" si="15"/>
        <v>107986.08878279102</v>
      </c>
      <c r="N247" s="6"/>
      <c r="O247"/>
    </row>
    <row r="248" spans="2:15" x14ac:dyDescent="0.25">
      <c r="B248">
        <v>215</v>
      </c>
      <c r="C248" s="2">
        <f t="shared" si="14"/>
        <v>107986.08878279102</v>
      </c>
      <c r="D248" s="1">
        <f t="shared" si="12"/>
        <v>594.35606719639566</v>
      </c>
      <c r="E248" s="1">
        <f t="shared" si="13"/>
        <v>314.95942561647382</v>
      </c>
      <c r="F248" s="1">
        <f t="shared" si="15"/>
        <v>107391.73271559463</v>
      </c>
      <c r="N248" s="6"/>
      <c r="O248"/>
    </row>
    <row r="249" spans="2:15" x14ac:dyDescent="0.25">
      <c r="B249">
        <v>216</v>
      </c>
      <c r="C249" s="2">
        <f t="shared" si="14"/>
        <v>107391.73271559463</v>
      </c>
      <c r="D249" s="1">
        <f t="shared" si="12"/>
        <v>596.08960572571846</v>
      </c>
      <c r="E249" s="1">
        <f t="shared" si="13"/>
        <v>313.22588708715102</v>
      </c>
      <c r="F249" s="1">
        <f t="shared" si="15"/>
        <v>106795.64310986891</v>
      </c>
      <c r="N249" s="6"/>
      <c r="O249"/>
    </row>
    <row r="250" spans="2:15" x14ac:dyDescent="0.25">
      <c r="B250">
        <v>217</v>
      </c>
      <c r="C250" s="2">
        <f t="shared" si="14"/>
        <v>106795.64310986891</v>
      </c>
      <c r="D250" s="1">
        <f t="shared" si="12"/>
        <v>597.82820040908518</v>
      </c>
      <c r="E250" s="1">
        <f t="shared" si="13"/>
        <v>311.48729240378435</v>
      </c>
      <c r="F250" s="1">
        <f t="shared" si="15"/>
        <v>106197.81490945982</v>
      </c>
      <c r="N250" s="6"/>
      <c r="O250"/>
    </row>
    <row r="251" spans="2:15" x14ac:dyDescent="0.25">
      <c r="B251">
        <v>218</v>
      </c>
      <c r="C251" s="2">
        <f t="shared" si="14"/>
        <v>106197.81490945982</v>
      </c>
      <c r="D251" s="1">
        <f t="shared" si="12"/>
        <v>599.57186599361171</v>
      </c>
      <c r="E251" s="1">
        <f t="shared" si="13"/>
        <v>309.74362681925783</v>
      </c>
      <c r="F251" s="1">
        <f t="shared" si="15"/>
        <v>105598.24304346621</v>
      </c>
      <c r="N251" s="6"/>
      <c r="O251"/>
    </row>
    <row r="252" spans="2:15" x14ac:dyDescent="0.25">
      <c r="B252">
        <v>219</v>
      </c>
      <c r="C252" s="2">
        <f t="shared" si="14"/>
        <v>105598.24304346621</v>
      </c>
      <c r="D252" s="1">
        <f t="shared" si="12"/>
        <v>601.32061726942629</v>
      </c>
      <c r="E252" s="1">
        <f t="shared" si="13"/>
        <v>307.99487554344313</v>
      </c>
      <c r="F252" s="1">
        <f t="shared" si="15"/>
        <v>104996.92242619678</v>
      </c>
      <c r="N252" s="6"/>
      <c r="O252"/>
    </row>
    <row r="253" spans="2:15" x14ac:dyDescent="0.25">
      <c r="B253">
        <v>220</v>
      </c>
      <c r="C253" s="2">
        <f t="shared" si="14"/>
        <v>104996.92242619678</v>
      </c>
      <c r="D253" s="1">
        <f t="shared" si="12"/>
        <v>603.07446906979555</v>
      </c>
      <c r="E253" s="1">
        <f t="shared" si="13"/>
        <v>306.24102374307392</v>
      </c>
      <c r="F253" s="1">
        <f t="shared" si="15"/>
        <v>104393.84795712699</v>
      </c>
      <c r="N253" s="6"/>
      <c r="O253"/>
    </row>
    <row r="254" spans="2:15" x14ac:dyDescent="0.25">
      <c r="B254">
        <v>221</v>
      </c>
      <c r="C254" s="2">
        <f t="shared" si="14"/>
        <v>104393.84795712699</v>
      </c>
      <c r="D254" s="1">
        <f t="shared" si="12"/>
        <v>604.83343627124907</v>
      </c>
      <c r="E254" s="1">
        <f t="shared" si="13"/>
        <v>304.48205654162041</v>
      </c>
      <c r="F254" s="1">
        <f t="shared" si="15"/>
        <v>103789.01452085574</v>
      </c>
      <c r="N254" s="6"/>
      <c r="O254"/>
    </row>
    <row r="255" spans="2:15" x14ac:dyDescent="0.25">
      <c r="B255">
        <v>222</v>
      </c>
      <c r="C255" s="2">
        <f t="shared" si="14"/>
        <v>103789.01452085574</v>
      </c>
      <c r="D255" s="1">
        <f t="shared" si="12"/>
        <v>606.59753379370682</v>
      </c>
      <c r="E255" s="1">
        <f t="shared" si="13"/>
        <v>302.71795901916261</v>
      </c>
      <c r="F255" s="1">
        <f t="shared" si="15"/>
        <v>103182.41698706202</v>
      </c>
      <c r="N255" s="6"/>
      <c r="O255"/>
    </row>
    <row r="256" spans="2:15" x14ac:dyDescent="0.25">
      <c r="B256">
        <v>223</v>
      </c>
      <c r="C256" s="2">
        <f t="shared" si="14"/>
        <v>103182.41698706202</v>
      </c>
      <c r="D256" s="1">
        <f t="shared" si="12"/>
        <v>608.36677660060525</v>
      </c>
      <c r="E256" s="1">
        <f t="shared" si="13"/>
        <v>300.94871621226423</v>
      </c>
      <c r="F256" s="1">
        <f t="shared" si="15"/>
        <v>102574.05021046141</v>
      </c>
      <c r="N256" s="6"/>
      <c r="O256"/>
    </row>
    <row r="257" spans="2:15" x14ac:dyDescent="0.25">
      <c r="B257">
        <v>224</v>
      </c>
      <c r="C257" s="2">
        <f t="shared" si="14"/>
        <v>102574.05021046141</v>
      </c>
      <c r="D257" s="1">
        <f t="shared" si="12"/>
        <v>610.14117969902372</v>
      </c>
      <c r="E257" s="1">
        <f t="shared" si="13"/>
        <v>299.17431311384581</v>
      </c>
      <c r="F257" s="1">
        <f t="shared" si="15"/>
        <v>101963.90903076238</v>
      </c>
      <c r="N257" s="6"/>
      <c r="O257"/>
    </row>
    <row r="258" spans="2:15" x14ac:dyDescent="0.25">
      <c r="B258">
        <v>225</v>
      </c>
      <c r="C258" s="2">
        <f t="shared" si="14"/>
        <v>101963.90903076238</v>
      </c>
      <c r="D258" s="1">
        <f t="shared" si="12"/>
        <v>611.92075813981251</v>
      </c>
      <c r="E258" s="1">
        <f t="shared" si="13"/>
        <v>297.39473467305697</v>
      </c>
      <c r="F258" s="1">
        <f t="shared" si="15"/>
        <v>101351.98827262258</v>
      </c>
      <c r="N258" s="6"/>
      <c r="O258"/>
    </row>
    <row r="259" spans="2:15" x14ac:dyDescent="0.25">
      <c r="B259">
        <v>226</v>
      </c>
      <c r="C259" s="2">
        <f t="shared" si="14"/>
        <v>101351.98827262258</v>
      </c>
      <c r="D259" s="1">
        <f t="shared" si="12"/>
        <v>613.70552701772021</v>
      </c>
      <c r="E259" s="1">
        <f t="shared" si="13"/>
        <v>295.60996579514921</v>
      </c>
      <c r="F259" s="1">
        <f t="shared" si="15"/>
        <v>100738.28274560485</v>
      </c>
      <c r="N259" s="6"/>
      <c r="O259"/>
    </row>
    <row r="260" spans="2:15" x14ac:dyDescent="0.25">
      <c r="B260">
        <v>227</v>
      </c>
      <c r="C260" s="2">
        <f t="shared" si="14"/>
        <v>100738.28274560485</v>
      </c>
      <c r="D260" s="1">
        <f t="shared" si="12"/>
        <v>615.49550147152195</v>
      </c>
      <c r="E260" s="1">
        <f t="shared" si="13"/>
        <v>293.81999134134753</v>
      </c>
      <c r="F260" s="1">
        <f t="shared" si="15"/>
        <v>100122.78724413333</v>
      </c>
      <c r="N260" s="6"/>
      <c r="O260"/>
    </row>
    <row r="261" spans="2:15" x14ac:dyDescent="0.25">
      <c r="B261">
        <v>228</v>
      </c>
      <c r="C261" s="2">
        <f t="shared" si="14"/>
        <v>100122.78724413333</v>
      </c>
      <c r="D261" s="1">
        <f t="shared" si="12"/>
        <v>617.29069668414718</v>
      </c>
      <c r="E261" s="1">
        <f t="shared" si="13"/>
        <v>292.02479612872224</v>
      </c>
      <c r="F261" s="1">
        <f t="shared" si="15"/>
        <v>99505.496547449191</v>
      </c>
      <c r="N261" s="6"/>
      <c r="O261"/>
    </row>
    <row r="262" spans="2:15" x14ac:dyDescent="0.25">
      <c r="B262">
        <v>229</v>
      </c>
      <c r="C262" s="2">
        <f t="shared" si="14"/>
        <v>99505.496547449191</v>
      </c>
      <c r="D262" s="1">
        <f t="shared" si="12"/>
        <v>619.09112788280936</v>
      </c>
      <c r="E262" s="1">
        <f t="shared" si="13"/>
        <v>290.22436493006018</v>
      </c>
      <c r="F262" s="1">
        <f t="shared" si="15"/>
        <v>98886.405419566378</v>
      </c>
      <c r="N262" s="6"/>
      <c r="O262"/>
    </row>
    <row r="263" spans="2:15" x14ac:dyDescent="0.25">
      <c r="B263">
        <v>230</v>
      </c>
      <c r="C263" s="2">
        <f t="shared" si="14"/>
        <v>98886.405419566378</v>
      </c>
      <c r="D263" s="1">
        <f t="shared" si="12"/>
        <v>620.89681033913416</v>
      </c>
      <c r="E263" s="1">
        <f t="shared" si="13"/>
        <v>288.41868247373526</v>
      </c>
      <c r="F263" s="1">
        <f t="shared" si="15"/>
        <v>98265.50860922724</v>
      </c>
      <c r="N263" s="6"/>
      <c r="O263"/>
    </row>
    <row r="264" spans="2:15" x14ac:dyDescent="0.25">
      <c r="B264">
        <v>231</v>
      </c>
      <c r="C264" s="2">
        <f t="shared" si="14"/>
        <v>98265.50860922724</v>
      </c>
      <c r="D264" s="1">
        <f t="shared" si="12"/>
        <v>622.70775936928999</v>
      </c>
      <c r="E264" s="1">
        <f t="shared" si="13"/>
        <v>286.60773344357943</v>
      </c>
      <c r="F264" s="1">
        <f t="shared" si="15"/>
        <v>97642.800849857944</v>
      </c>
      <c r="N264" s="6"/>
      <c r="O264"/>
    </row>
    <row r="265" spans="2:15" x14ac:dyDescent="0.25">
      <c r="B265">
        <v>232</v>
      </c>
      <c r="C265" s="2">
        <f t="shared" si="14"/>
        <v>97642.800849857944</v>
      </c>
      <c r="D265" s="1">
        <f t="shared" si="12"/>
        <v>624.52399033411712</v>
      </c>
      <c r="E265" s="1">
        <f t="shared" si="13"/>
        <v>284.79150247875236</v>
      </c>
      <c r="F265" s="1">
        <f t="shared" si="15"/>
        <v>97018.27685952383</v>
      </c>
      <c r="N265" s="6"/>
      <c r="O265"/>
    </row>
    <row r="266" spans="2:15" x14ac:dyDescent="0.25">
      <c r="B266">
        <v>233</v>
      </c>
      <c r="C266" s="2">
        <f t="shared" si="14"/>
        <v>97018.27685952383</v>
      </c>
      <c r="D266" s="1">
        <f t="shared" si="12"/>
        <v>626.34551863925822</v>
      </c>
      <c r="E266" s="1">
        <f t="shared" si="13"/>
        <v>282.96997417361121</v>
      </c>
      <c r="F266" s="1">
        <f t="shared" si="15"/>
        <v>96391.931340884577</v>
      </c>
      <c r="N266" s="6"/>
      <c r="O266"/>
    </row>
    <row r="267" spans="2:15" x14ac:dyDescent="0.25">
      <c r="B267">
        <v>234</v>
      </c>
      <c r="C267" s="2">
        <f t="shared" si="14"/>
        <v>96391.931340884577</v>
      </c>
      <c r="D267" s="1">
        <f t="shared" si="12"/>
        <v>628.17235973528943</v>
      </c>
      <c r="E267" s="1">
        <f t="shared" si="13"/>
        <v>281.14313307758005</v>
      </c>
      <c r="F267" s="1">
        <f t="shared" si="15"/>
        <v>95763.758981149294</v>
      </c>
      <c r="N267" s="6"/>
      <c r="O267"/>
    </row>
    <row r="268" spans="2:15" x14ac:dyDescent="0.25">
      <c r="B268">
        <v>235</v>
      </c>
      <c r="C268" s="2">
        <f t="shared" si="14"/>
        <v>95763.758981149294</v>
      </c>
      <c r="D268" s="1">
        <f t="shared" si="12"/>
        <v>630.00452911785067</v>
      </c>
      <c r="E268" s="1">
        <f t="shared" si="13"/>
        <v>279.31096369501881</v>
      </c>
      <c r="F268" s="1">
        <f t="shared" si="15"/>
        <v>95133.75445203144</v>
      </c>
      <c r="N268" s="6"/>
      <c r="O268"/>
    </row>
    <row r="269" spans="2:15" x14ac:dyDescent="0.25">
      <c r="B269">
        <v>236</v>
      </c>
      <c r="C269" s="2">
        <f t="shared" si="14"/>
        <v>95133.75445203144</v>
      </c>
      <c r="D269" s="1">
        <f t="shared" si="12"/>
        <v>631.84204232777779</v>
      </c>
      <c r="E269" s="1">
        <f t="shared" si="13"/>
        <v>277.47345048509169</v>
      </c>
      <c r="F269" s="1">
        <f t="shared" si="15"/>
        <v>94501.912409703669</v>
      </c>
      <c r="N269" s="6"/>
      <c r="O269"/>
    </row>
    <row r="270" spans="2:15" x14ac:dyDescent="0.25">
      <c r="B270">
        <v>237</v>
      </c>
      <c r="C270" s="2">
        <f t="shared" si="14"/>
        <v>94501.912409703669</v>
      </c>
      <c r="D270" s="1">
        <f t="shared" si="12"/>
        <v>633.68491495123374</v>
      </c>
      <c r="E270" s="1">
        <f t="shared" si="13"/>
        <v>275.63057786163574</v>
      </c>
      <c r="F270" s="1">
        <f t="shared" si="15"/>
        <v>93868.227494752442</v>
      </c>
      <c r="N270" s="6"/>
      <c r="O270"/>
    </row>
    <row r="271" spans="2:15" x14ac:dyDescent="0.25">
      <c r="B271">
        <v>238</v>
      </c>
      <c r="C271" s="2">
        <f t="shared" si="14"/>
        <v>93868.227494752442</v>
      </c>
      <c r="D271" s="1">
        <f t="shared" si="12"/>
        <v>635.53316261984151</v>
      </c>
      <c r="E271" s="1">
        <f t="shared" si="13"/>
        <v>273.78233019302797</v>
      </c>
      <c r="F271" s="1">
        <f t="shared" si="15"/>
        <v>93232.694332132596</v>
      </c>
      <c r="N271" s="6"/>
      <c r="O271"/>
    </row>
    <row r="272" spans="2:15" x14ac:dyDescent="0.25">
      <c r="B272">
        <v>239</v>
      </c>
      <c r="C272" s="2">
        <f t="shared" si="14"/>
        <v>93232.694332132596</v>
      </c>
      <c r="D272" s="1">
        <f t="shared" si="12"/>
        <v>637.38680101081604</v>
      </c>
      <c r="E272" s="1">
        <f t="shared" si="13"/>
        <v>271.92869180205344</v>
      </c>
      <c r="F272" s="1">
        <f t="shared" si="15"/>
        <v>92595.307531121784</v>
      </c>
      <c r="N272" s="6"/>
      <c r="O272"/>
    </row>
    <row r="273" spans="2:15" x14ac:dyDescent="0.25">
      <c r="B273">
        <v>240</v>
      </c>
      <c r="C273" s="2">
        <f t="shared" si="14"/>
        <v>92595.307531121784</v>
      </c>
      <c r="D273" s="1">
        <f t="shared" si="12"/>
        <v>639.2458458470976</v>
      </c>
      <c r="E273" s="1">
        <f t="shared" si="13"/>
        <v>270.06964696577188</v>
      </c>
      <c r="F273" s="1">
        <f t="shared" si="15"/>
        <v>91956.06168527469</v>
      </c>
      <c r="N273" s="6"/>
      <c r="O273"/>
    </row>
    <row r="274" spans="2:15" x14ac:dyDescent="0.25">
      <c r="B274">
        <v>241</v>
      </c>
      <c r="C274" s="2">
        <f t="shared" si="14"/>
        <v>91956.06168527469</v>
      </c>
      <c r="D274" s="1">
        <f t="shared" si="12"/>
        <v>641.11031289748496</v>
      </c>
      <c r="E274" s="1">
        <f t="shared" si="13"/>
        <v>268.20517991538452</v>
      </c>
      <c r="F274" s="1">
        <f t="shared" si="15"/>
        <v>91314.951372377211</v>
      </c>
      <c r="N274" s="6"/>
      <c r="O274"/>
    </row>
    <row r="275" spans="2:15" x14ac:dyDescent="0.25">
      <c r="B275">
        <v>242</v>
      </c>
      <c r="C275" s="2">
        <f t="shared" si="14"/>
        <v>91314.951372377211</v>
      </c>
      <c r="D275" s="1">
        <f t="shared" si="12"/>
        <v>642.98021797676927</v>
      </c>
      <c r="E275" s="1">
        <f t="shared" si="13"/>
        <v>266.33527483610021</v>
      </c>
      <c r="F275" s="1">
        <f t="shared" si="15"/>
        <v>90671.971154400439</v>
      </c>
      <c r="N275" s="6"/>
      <c r="O275"/>
    </row>
    <row r="276" spans="2:15" x14ac:dyDescent="0.25">
      <c r="B276">
        <v>243</v>
      </c>
      <c r="C276" s="2">
        <f t="shared" si="14"/>
        <v>90671.971154400439</v>
      </c>
      <c r="D276" s="1">
        <f t="shared" si="12"/>
        <v>644.85557694586817</v>
      </c>
      <c r="E276" s="1">
        <f t="shared" si="13"/>
        <v>264.45991586700131</v>
      </c>
      <c r="F276" s="1">
        <f t="shared" si="15"/>
        <v>90027.115577454577</v>
      </c>
      <c r="N276" s="6"/>
      <c r="O276"/>
    </row>
    <row r="277" spans="2:15" x14ac:dyDescent="0.25">
      <c r="B277">
        <v>244</v>
      </c>
      <c r="C277" s="2">
        <f t="shared" si="14"/>
        <v>90027.115577454577</v>
      </c>
      <c r="D277" s="1">
        <f t="shared" si="12"/>
        <v>646.73640571196029</v>
      </c>
      <c r="E277" s="1">
        <f t="shared" si="13"/>
        <v>262.57908710090919</v>
      </c>
      <c r="F277" s="1">
        <f t="shared" si="15"/>
        <v>89380.379171742621</v>
      </c>
      <c r="N277" s="6"/>
      <c r="O277"/>
    </row>
    <row r="278" spans="2:15" x14ac:dyDescent="0.25">
      <c r="B278">
        <v>245</v>
      </c>
      <c r="C278" s="2">
        <f t="shared" si="14"/>
        <v>89380.379171742621</v>
      </c>
      <c r="D278" s="1">
        <f t="shared" si="12"/>
        <v>648.62272022862021</v>
      </c>
      <c r="E278" s="1">
        <f t="shared" si="13"/>
        <v>260.69277258424933</v>
      </c>
      <c r="F278" s="1">
        <f t="shared" si="15"/>
        <v>88731.756451513997</v>
      </c>
      <c r="N278" s="6"/>
      <c r="O278"/>
    </row>
    <row r="279" spans="2:15" x14ac:dyDescent="0.25">
      <c r="B279">
        <v>246</v>
      </c>
      <c r="C279" s="2">
        <f t="shared" si="14"/>
        <v>88731.756451513997</v>
      </c>
      <c r="D279" s="1">
        <f t="shared" si="12"/>
        <v>650.51453649595362</v>
      </c>
      <c r="E279" s="1">
        <f t="shared" si="13"/>
        <v>258.80095631691586</v>
      </c>
      <c r="F279" s="1">
        <f t="shared" si="15"/>
        <v>88081.241915018036</v>
      </c>
      <c r="N279" s="6"/>
      <c r="O279"/>
    </row>
    <row r="280" spans="2:15" x14ac:dyDescent="0.25">
      <c r="B280">
        <v>247</v>
      </c>
      <c r="C280" s="2">
        <f t="shared" si="14"/>
        <v>88081.241915018036</v>
      </c>
      <c r="D280" s="1">
        <f t="shared" si="12"/>
        <v>652.41187056073352</v>
      </c>
      <c r="E280" s="1">
        <f t="shared" si="13"/>
        <v>256.90362225213596</v>
      </c>
      <c r="F280" s="1">
        <f t="shared" si="15"/>
        <v>87428.830044457296</v>
      </c>
      <c r="N280" s="6"/>
      <c r="O280"/>
    </row>
    <row r="281" spans="2:15" x14ac:dyDescent="0.25">
      <c r="B281">
        <v>248</v>
      </c>
      <c r="C281" s="2">
        <f t="shared" si="14"/>
        <v>87428.830044457296</v>
      </c>
      <c r="D281" s="1">
        <f t="shared" si="12"/>
        <v>654.31473851653573</v>
      </c>
      <c r="E281" s="1">
        <f t="shared" si="13"/>
        <v>255.00075429633378</v>
      </c>
      <c r="F281" s="1">
        <f t="shared" si="15"/>
        <v>86774.51530594076</v>
      </c>
      <c r="N281" s="6"/>
      <c r="O281"/>
    </row>
    <row r="282" spans="2:15" x14ac:dyDescent="0.25">
      <c r="B282">
        <v>249</v>
      </c>
      <c r="C282" s="2">
        <f t="shared" si="14"/>
        <v>86774.51530594076</v>
      </c>
      <c r="D282" s="1">
        <f t="shared" si="12"/>
        <v>656.22315650387554</v>
      </c>
      <c r="E282" s="1">
        <f t="shared" si="13"/>
        <v>253.09233630899391</v>
      </c>
      <c r="F282" s="1">
        <f t="shared" si="15"/>
        <v>86118.292149436878</v>
      </c>
      <c r="N282" s="6"/>
      <c r="O282"/>
    </row>
    <row r="283" spans="2:15" x14ac:dyDescent="0.25">
      <c r="B283">
        <v>250</v>
      </c>
      <c r="C283" s="2">
        <f t="shared" si="14"/>
        <v>86118.292149436878</v>
      </c>
      <c r="D283" s="1">
        <f t="shared" si="12"/>
        <v>658.13714071034519</v>
      </c>
      <c r="E283" s="1">
        <f t="shared" si="13"/>
        <v>251.17835210252423</v>
      </c>
      <c r="F283" s="1">
        <f t="shared" si="15"/>
        <v>85460.155008726535</v>
      </c>
      <c r="N283" s="6"/>
      <c r="O283"/>
    </row>
    <row r="284" spans="2:15" x14ac:dyDescent="0.25">
      <c r="B284">
        <v>251</v>
      </c>
      <c r="C284" s="2">
        <f t="shared" si="14"/>
        <v>85460.155008726535</v>
      </c>
      <c r="D284" s="1">
        <f t="shared" si="12"/>
        <v>660.05670737075047</v>
      </c>
      <c r="E284" s="1">
        <f t="shared" si="13"/>
        <v>249.25878544211906</v>
      </c>
      <c r="F284" s="1">
        <f t="shared" si="15"/>
        <v>84800.098301355785</v>
      </c>
      <c r="N284" s="6"/>
      <c r="O284"/>
    </row>
    <row r="285" spans="2:15" x14ac:dyDescent="0.25">
      <c r="B285">
        <v>252</v>
      </c>
      <c r="C285" s="2">
        <f t="shared" si="14"/>
        <v>84800.098301355785</v>
      </c>
      <c r="D285" s="1">
        <f t="shared" si="12"/>
        <v>661.98187276724843</v>
      </c>
      <c r="E285" s="1">
        <f t="shared" si="13"/>
        <v>247.33362004562105</v>
      </c>
      <c r="F285" s="1">
        <f t="shared" si="15"/>
        <v>84138.116428588532</v>
      </c>
      <c r="N285" s="6"/>
      <c r="O285"/>
    </row>
    <row r="286" spans="2:15" x14ac:dyDescent="0.25">
      <c r="B286">
        <v>253</v>
      </c>
      <c r="C286" s="2">
        <f t="shared" si="14"/>
        <v>84138.116428588532</v>
      </c>
      <c r="D286" s="1">
        <f t="shared" si="12"/>
        <v>663.9126532294863</v>
      </c>
      <c r="E286" s="1">
        <f t="shared" si="13"/>
        <v>245.40283958338324</v>
      </c>
      <c r="F286" s="1">
        <f t="shared" si="15"/>
        <v>83474.203775359041</v>
      </c>
      <c r="N286" s="6"/>
      <c r="O286"/>
    </row>
    <row r="287" spans="2:15" x14ac:dyDescent="0.25">
      <c r="B287">
        <v>254</v>
      </c>
      <c r="C287" s="2">
        <f t="shared" si="14"/>
        <v>83474.203775359041</v>
      </c>
      <c r="D287" s="1">
        <f t="shared" si="12"/>
        <v>665.84906513473891</v>
      </c>
      <c r="E287" s="1">
        <f t="shared" si="13"/>
        <v>243.46642767813054</v>
      </c>
      <c r="F287" s="1">
        <f t="shared" si="15"/>
        <v>82808.354710224303</v>
      </c>
      <c r="N287" s="6"/>
      <c r="O287"/>
    </row>
    <row r="288" spans="2:15" x14ac:dyDescent="0.25">
      <c r="B288">
        <v>255</v>
      </c>
      <c r="C288" s="2">
        <f t="shared" si="14"/>
        <v>82808.354710224303</v>
      </c>
      <c r="D288" s="1">
        <f t="shared" si="12"/>
        <v>667.79112490804857</v>
      </c>
      <c r="E288" s="1">
        <f t="shared" si="13"/>
        <v>241.52436790482091</v>
      </c>
      <c r="F288" s="1">
        <f t="shared" si="15"/>
        <v>82140.563585316253</v>
      </c>
      <c r="N288" s="6"/>
      <c r="O288"/>
    </row>
    <row r="289" spans="2:15" x14ac:dyDescent="0.25">
      <c r="B289">
        <v>256</v>
      </c>
      <c r="C289" s="2">
        <f t="shared" si="14"/>
        <v>82140.563585316253</v>
      </c>
      <c r="D289" s="1">
        <f t="shared" si="12"/>
        <v>669.73884902236375</v>
      </c>
      <c r="E289" s="1">
        <f t="shared" si="13"/>
        <v>239.57664379050576</v>
      </c>
      <c r="F289" s="1">
        <f t="shared" si="15"/>
        <v>81470.824736293886</v>
      </c>
      <c r="N289" s="6"/>
      <c r="O289"/>
    </row>
    <row r="290" spans="2:15" x14ac:dyDescent="0.25">
      <c r="B290">
        <v>257</v>
      </c>
      <c r="C290" s="2">
        <f t="shared" si="14"/>
        <v>81470.824736293886</v>
      </c>
      <c r="D290" s="1">
        <f t="shared" si="12"/>
        <v>671.69225399867901</v>
      </c>
      <c r="E290" s="1">
        <f t="shared" si="13"/>
        <v>237.6232388141905</v>
      </c>
      <c r="F290" s="1">
        <f t="shared" si="15"/>
        <v>80799.132482295201</v>
      </c>
      <c r="N290" s="6"/>
      <c r="O290"/>
    </row>
    <row r="291" spans="2:15" x14ac:dyDescent="0.25">
      <c r="B291">
        <v>258</v>
      </c>
      <c r="C291" s="2">
        <f t="shared" si="14"/>
        <v>80799.132482295201</v>
      </c>
      <c r="D291" s="1">
        <f t="shared" ref="D291:D354" si="16">IF(C$21="No Loan",0,(C$21*-1)-E291)</f>
        <v>673.65135640617518</v>
      </c>
      <c r="E291" s="1">
        <f t="shared" ref="E291:E354" si="17">C291*(C$8/12)</f>
        <v>235.66413640669435</v>
      </c>
      <c r="F291" s="1">
        <f t="shared" si="15"/>
        <v>80125.481125889026</v>
      </c>
      <c r="N291" s="6"/>
      <c r="O291"/>
    </row>
    <row r="292" spans="2:15" x14ac:dyDescent="0.25">
      <c r="B292">
        <v>259</v>
      </c>
      <c r="C292" s="2">
        <f t="shared" ref="C292:C355" si="18">F291</f>
        <v>80125.481125889026</v>
      </c>
      <c r="D292" s="1">
        <f t="shared" si="16"/>
        <v>675.6161728623598</v>
      </c>
      <c r="E292" s="1">
        <f t="shared" si="17"/>
        <v>233.69931995050968</v>
      </c>
      <c r="F292" s="1">
        <f t="shared" ref="F292:F355" si="19">C292-D292</f>
        <v>79449.86495302667</v>
      </c>
      <c r="N292" s="6"/>
      <c r="O292"/>
    </row>
    <row r="293" spans="2:15" x14ac:dyDescent="0.25">
      <c r="B293">
        <v>260</v>
      </c>
      <c r="C293" s="2">
        <f t="shared" si="18"/>
        <v>79449.86495302667</v>
      </c>
      <c r="D293" s="1">
        <f t="shared" si="16"/>
        <v>677.58672003320839</v>
      </c>
      <c r="E293" s="1">
        <f t="shared" si="17"/>
        <v>231.72877277966114</v>
      </c>
      <c r="F293" s="1">
        <f t="shared" si="19"/>
        <v>78772.278232993456</v>
      </c>
      <c r="N293" s="6"/>
      <c r="O293"/>
    </row>
    <row r="294" spans="2:15" x14ac:dyDescent="0.25">
      <c r="B294">
        <v>261</v>
      </c>
      <c r="C294" s="2">
        <f t="shared" si="18"/>
        <v>78772.278232993456</v>
      </c>
      <c r="D294" s="1">
        <f t="shared" si="16"/>
        <v>679.56301463330522</v>
      </c>
      <c r="E294" s="1">
        <f t="shared" si="17"/>
        <v>229.75247817956426</v>
      </c>
      <c r="F294" s="1">
        <f t="shared" si="19"/>
        <v>78092.715218360157</v>
      </c>
      <c r="N294" s="6"/>
      <c r="O294"/>
    </row>
    <row r="295" spans="2:15" x14ac:dyDescent="0.25">
      <c r="B295">
        <v>262</v>
      </c>
      <c r="C295" s="2">
        <f t="shared" si="18"/>
        <v>78092.715218360157</v>
      </c>
      <c r="D295" s="1">
        <f t="shared" si="16"/>
        <v>681.54507342598572</v>
      </c>
      <c r="E295" s="1">
        <f t="shared" si="17"/>
        <v>227.77041938688382</v>
      </c>
      <c r="F295" s="1">
        <f t="shared" si="19"/>
        <v>77411.170144934178</v>
      </c>
      <c r="N295" s="6"/>
      <c r="O295"/>
    </row>
    <row r="296" spans="2:15" x14ac:dyDescent="0.25">
      <c r="B296">
        <v>263</v>
      </c>
      <c r="C296" s="2">
        <f t="shared" si="18"/>
        <v>77411.170144934178</v>
      </c>
      <c r="D296" s="1">
        <f t="shared" si="16"/>
        <v>683.53291322347809</v>
      </c>
      <c r="E296" s="1">
        <f t="shared" si="17"/>
        <v>225.78257958939136</v>
      </c>
      <c r="F296" s="1">
        <f t="shared" si="19"/>
        <v>76727.637231710702</v>
      </c>
      <c r="N296" s="6"/>
      <c r="O296"/>
    </row>
    <row r="297" spans="2:15" x14ac:dyDescent="0.25">
      <c r="B297">
        <v>264</v>
      </c>
      <c r="C297" s="2">
        <f t="shared" si="18"/>
        <v>76727.637231710702</v>
      </c>
      <c r="D297" s="1">
        <f t="shared" si="16"/>
        <v>685.5265508870466</v>
      </c>
      <c r="E297" s="1">
        <f t="shared" si="17"/>
        <v>223.78894192582288</v>
      </c>
      <c r="F297" s="1">
        <f t="shared" si="19"/>
        <v>76042.110680823651</v>
      </c>
      <c r="N297" s="6"/>
      <c r="O297"/>
    </row>
    <row r="298" spans="2:15" x14ac:dyDescent="0.25">
      <c r="B298">
        <v>265</v>
      </c>
      <c r="C298" s="2">
        <f t="shared" si="18"/>
        <v>76042.110680823651</v>
      </c>
      <c r="D298" s="1">
        <f t="shared" si="16"/>
        <v>687.52600332713382</v>
      </c>
      <c r="E298" s="1">
        <f t="shared" si="17"/>
        <v>221.78948948573566</v>
      </c>
      <c r="F298" s="1">
        <f t="shared" si="19"/>
        <v>75354.584677496518</v>
      </c>
      <c r="N298" s="6"/>
      <c r="O298"/>
    </row>
    <row r="299" spans="2:15" x14ac:dyDescent="0.25">
      <c r="B299">
        <v>266</v>
      </c>
      <c r="C299" s="2">
        <f t="shared" si="18"/>
        <v>75354.584677496518</v>
      </c>
      <c r="D299" s="1">
        <f t="shared" si="16"/>
        <v>689.53128750350459</v>
      </c>
      <c r="E299" s="1">
        <f t="shared" si="17"/>
        <v>219.78420530936486</v>
      </c>
      <c r="F299" s="1">
        <f t="shared" si="19"/>
        <v>74665.053389993016</v>
      </c>
      <c r="N299" s="6"/>
      <c r="O299"/>
    </row>
    <row r="300" spans="2:15" x14ac:dyDescent="0.25">
      <c r="B300">
        <v>267</v>
      </c>
      <c r="C300" s="2">
        <f t="shared" si="18"/>
        <v>74665.053389993016</v>
      </c>
      <c r="D300" s="1">
        <f t="shared" si="16"/>
        <v>691.54242042538988</v>
      </c>
      <c r="E300" s="1">
        <f t="shared" si="17"/>
        <v>217.77307238747963</v>
      </c>
      <c r="F300" s="1">
        <f t="shared" si="19"/>
        <v>73973.510969567622</v>
      </c>
      <c r="N300" s="6"/>
      <c r="O300"/>
    </row>
    <row r="301" spans="2:15" x14ac:dyDescent="0.25">
      <c r="B301">
        <v>268</v>
      </c>
      <c r="C301" s="2">
        <f t="shared" si="18"/>
        <v>73973.510969567622</v>
      </c>
      <c r="D301" s="1">
        <f t="shared" si="16"/>
        <v>693.55941915163055</v>
      </c>
      <c r="E301" s="1">
        <f t="shared" si="17"/>
        <v>215.7560736612389</v>
      </c>
      <c r="F301" s="1">
        <f t="shared" si="19"/>
        <v>73279.951550415994</v>
      </c>
      <c r="N301" s="6"/>
      <c r="O301"/>
    </row>
    <row r="302" spans="2:15" x14ac:dyDescent="0.25">
      <c r="B302">
        <v>269</v>
      </c>
      <c r="C302" s="2">
        <f t="shared" si="18"/>
        <v>73279.951550415994</v>
      </c>
      <c r="D302" s="1">
        <f t="shared" si="16"/>
        <v>695.58230079082284</v>
      </c>
      <c r="E302" s="1">
        <f t="shared" si="17"/>
        <v>213.73319202204667</v>
      </c>
      <c r="F302" s="1">
        <f t="shared" si="19"/>
        <v>72584.369249625175</v>
      </c>
      <c r="N302" s="6"/>
      <c r="O302"/>
    </row>
    <row r="303" spans="2:15" x14ac:dyDescent="0.25">
      <c r="B303">
        <v>270</v>
      </c>
      <c r="C303" s="2">
        <f t="shared" si="18"/>
        <v>72584.369249625175</v>
      </c>
      <c r="D303" s="1">
        <f t="shared" si="16"/>
        <v>697.61108250146276</v>
      </c>
      <c r="E303" s="1">
        <f t="shared" si="17"/>
        <v>211.70441031140678</v>
      </c>
      <c r="F303" s="1">
        <f t="shared" si="19"/>
        <v>71886.758167123713</v>
      </c>
      <c r="N303" s="6"/>
      <c r="O303"/>
    </row>
    <row r="304" spans="2:15" x14ac:dyDescent="0.25">
      <c r="B304">
        <v>271</v>
      </c>
      <c r="C304" s="2">
        <f t="shared" si="18"/>
        <v>71886.758167123713</v>
      </c>
      <c r="D304" s="1">
        <f t="shared" si="16"/>
        <v>699.64578149209194</v>
      </c>
      <c r="E304" s="1">
        <f t="shared" si="17"/>
        <v>209.66971132077751</v>
      </c>
      <c r="F304" s="1">
        <f t="shared" si="19"/>
        <v>71187.112385631626</v>
      </c>
      <c r="N304" s="6"/>
      <c r="O304"/>
    </row>
    <row r="305" spans="2:15" x14ac:dyDescent="0.25">
      <c r="B305">
        <v>272</v>
      </c>
      <c r="C305" s="2">
        <f t="shared" si="18"/>
        <v>71187.112385631626</v>
      </c>
      <c r="D305" s="1">
        <f t="shared" si="16"/>
        <v>701.68641502144396</v>
      </c>
      <c r="E305" s="1">
        <f t="shared" si="17"/>
        <v>207.62907779142557</v>
      </c>
      <c r="F305" s="1">
        <f t="shared" si="19"/>
        <v>70485.425970610188</v>
      </c>
      <c r="N305" s="6"/>
      <c r="O305"/>
    </row>
    <row r="306" spans="2:15" x14ac:dyDescent="0.25">
      <c r="B306">
        <v>273</v>
      </c>
      <c r="C306" s="2">
        <f t="shared" si="18"/>
        <v>70485.425970610188</v>
      </c>
      <c r="D306" s="1">
        <f t="shared" si="16"/>
        <v>703.73300039858975</v>
      </c>
      <c r="E306" s="1">
        <f t="shared" si="17"/>
        <v>205.58249241427973</v>
      </c>
      <c r="F306" s="1">
        <f t="shared" si="19"/>
        <v>69781.692970211603</v>
      </c>
      <c r="N306" s="6"/>
      <c r="O306"/>
    </row>
    <row r="307" spans="2:15" x14ac:dyDescent="0.25">
      <c r="B307">
        <v>274</v>
      </c>
      <c r="C307" s="2">
        <f t="shared" si="18"/>
        <v>69781.692970211603</v>
      </c>
      <c r="D307" s="1">
        <f t="shared" si="16"/>
        <v>705.7855549830856</v>
      </c>
      <c r="E307" s="1">
        <f t="shared" si="17"/>
        <v>203.52993782978385</v>
      </c>
      <c r="F307" s="1">
        <f t="shared" si="19"/>
        <v>69075.907415228517</v>
      </c>
      <c r="N307" s="6"/>
      <c r="O307"/>
    </row>
    <row r="308" spans="2:15" x14ac:dyDescent="0.25">
      <c r="B308">
        <v>275</v>
      </c>
      <c r="C308" s="2">
        <f t="shared" si="18"/>
        <v>69075.907415228517</v>
      </c>
      <c r="D308" s="1">
        <f t="shared" si="16"/>
        <v>707.84409618511961</v>
      </c>
      <c r="E308" s="1">
        <f t="shared" si="17"/>
        <v>201.47139662774984</v>
      </c>
      <c r="F308" s="1">
        <f t="shared" si="19"/>
        <v>68368.063319043402</v>
      </c>
      <c r="N308" s="6"/>
      <c r="O308"/>
    </row>
    <row r="309" spans="2:15" x14ac:dyDescent="0.25">
      <c r="B309">
        <v>276</v>
      </c>
      <c r="C309" s="2">
        <f t="shared" si="18"/>
        <v>68368.063319043402</v>
      </c>
      <c r="D309" s="1">
        <f t="shared" si="16"/>
        <v>709.90864146565957</v>
      </c>
      <c r="E309" s="1">
        <f t="shared" si="17"/>
        <v>199.40685134720994</v>
      </c>
      <c r="F309" s="1">
        <f t="shared" si="19"/>
        <v>67658.154677577739</v>
      </c>
      <c r="N309" s="6"/>
      <c r="O309"/>
    </row>
    <row r="310" spans="2:15" x14ac:dyDescent="0.25">
      <c r="B310">
        <v>277</v>
      </c>
      <c r="C310" s="2">
        <f t="shared" si="18"/>
        <v>67658.154677577739</v>
      </c>
      <c r="D310" s="1">
        <f t="shared" si="16"/>
        <v>711.979208336601</v>
      </c>
      <c r="E310" s="1">
        <f t="shared" si="17"/>
        <v>197.33628447626842</v>
      </c>
      <c r="F310" s="1">
        <f t="shared" si="19"/>
        <v>66946.175469241134</v>
      </c>
      <c r="N310" s="6"/>
      <c r="O310"/>
    </row>
    <row r="311" spans="2:15" x14ac:dyDescent="0.25">
      <c r="B311">
        <v>278</v>
      </c>
      <c r="C311" s="2">
        <f t="shared" si="18"/>
        <v>66946.175469241134</v>
      </c>
      <c r="D311" s="1">
        <f t="shared" si="16"/>
        <v>714.0558143609162</v>
      </c>
      <c r="E311" s="1">
        <f t="shared" si="17"/>
        <v>195.25967845195331</v>
      </c>
      <c r="F311" s="1">
        <f t="shared" si="19"/>
        <v>66232.119654880211</v>
      </c>
      <c r="N311" s="6"/>
      <c r="O311"/>
    </row>
    <row r="312" spans="2:15" x14ac:dyDescent="0.25">
      <c r="B312">
        <v>279</v>
      </c>
      <c r="C312" s="2">
        <f t="shared" si="18"/>
        <v>66232.119654880211</v>
      </c>
      <c r="D312" s="1">
        <f t="shared" si="16"/>
        <v>716.13847715280212</v>
      </c>
      <c r="E312" s="1">
        <f t="shared" si="17"/>
        <v>193.1770156600673</v>
      </c>
      <c r="F312" s="1">
        <f t="shared" si="19"/>
        <v>65515.981177727408</v>
      </c>
      <c r="N312" s="6"/>
      <c r="O312"/>
    </row>
    <row r="313" spans="2:15" x14ac:dyDescent="0.25">
      <c r="B313">
        <v>280</v>
      </c>
      <c r="C313" s="2">
        <f t="shared" si="18"/>
        <v>65515.981177727408</v>
      </c>
      <c r="D313" s="1">
        <f t="shared" si="16"/>
        <v>718.22721437783116</v>
      </c>
      <c r="E313" s="1">
        <f t="shared" si="17"/>
        <v>191.08827843503829</v>
      </c>
      <c r="F313" s="1">
        <f t="shared" si="19"/>
        <v>64797.753963349576</v>
      </c>
      <c r="N313" s="6"/>
      <c r="O313"/>
    </row>
    <row r="314" spans="2:15" x14ac:dyDescent="0.25">
      <c r="B314">
        <v>281</v>
      </c>
      <c r="C314" s="2">
        <f t="shared" si="18"/>
        <v>64797.753963349576</v>
      </c>
      <c r="D314" s="1">
        <f t="shared" si="16"/>
        <v>720.32204375309993</v>
      </c>
      <c r="E314" s="1">
        <f t="shared" si="17"/>
        <v>188.9934490597696</v>
      </c>
      <c r="F314" s="1">
        <f t="shared" si="19"/>
        <v>64077.431919596478</v>
      </c>
      <c r="N314" s="6"/>
      <c r="O314"/>
    </row>
    <row r="315" spans="2:15" x14ac:dyDescent="0.25">
      <c r="B315">
        <v>282</v>
      </c>
      <c r="C315" s="2">
        <f t="shared" si="18"/>
        <v>64077.431919596478</v>
      </c>
      <c r="D315" s="1">
        <f t="shared" si="16"/>
        <v>722.42298304737972</v>
      </c>
      <c r="E315" s="1">
        <f t="shared" si="17"/>
        <v>186.89250976548973</v>
      </c>
      <c r="F315" s="1">
        <f t="shared" si="19"/>
        <v>63355.0089365491</v>
      </c>
      <c r="N315" s="6"/>
      <c r="O315"/>
    </row>
    <row r="316" spans="2:15" x14ac:dyDescent="0.25">
      <c r="B316">
        <v>283</v>
      </c>
      <c r="C316" s="2">
        <f t="shared" si="18"/>
        <v>63355.0089365491</v>
      </c>
      <c r="D316" s="1">
        <f t="shared" si="16"/>
        <v>724.53005008126797</v>
      </c>
      <c r="E316" s="1">
        <f t="shared" si="17"/>
        <v>184.78544273160156</v>
      </c>
      <c r="F316" s="1">
        <f t="shared" si="19"/>
        <v>62630.478886467834</v>
      </c>
      <c r="N316" s="6"/>
      <c r="O316"/>
    </row>
    <row r="317" spans="2:15" x14ac:dyDescent="0.25">
      <c r="B317">
        <v>284</v>
      </c>
      <c r="C317" s="2">
        <f t="shared" si="18"/>
        <v>62630.478886467834</v>
      </c>
      <c r="D317" s="1">
        <f t="shared" si="16"/>
        <v>726.64326272733831</v>
      </c>
      <c r="E317" s="1">
        <f t="shared" si="17"/>
        <v>182.6722300855312</v>
      </c>
      <c r="F317" s="1">
        <f t="shared" si="19"/>
        <v>61903.835623740495</v>
      </c>
      <c r="N317" s="6"/>
      <c r="O317"/>
    </row>
    <row r="318" spans="2:15" x14ac:dyDescent="0.25">
      <c r="B318">
        <v>285</v>
      </c>
      <c r="C318" s="2">
        <f t="shared" si="18"/>
        <v>61903.835623740495</v>
      </c>
      <c r="D318" s="1">
        <f t="shared" si="16"/>
        <v>728.76263891029305</v>
      </c>
      <c r="E318" s="1">
        <f t="shared" si="17"/>
        <v>180.55285390257646</v>
      </c>
      <c r="F318" s="1">
        <f t="shared" si="19"/>
        <v>61175.0729848302</v>
      </c>
      <c r="N318" s="6"/>
      <c r="O318"/>
    </row>
    <row r="319" spans="2:15" x14ac:dyDescent="0.25">
      <c r="B319">
        <v>286</v>
      </c>
      <c r="C319" s="2">
        <f t="shared" si="18"/>
        <v>61175.0729848302</v>
      </c>
      <c r="D319" s="1">
        <f t="shared" si="16"/>
        <v>730.88819660711465</v>
      </c>
      <c r="E319" s="1">
        <f t="shared" si="17"/>
        <v>178.42729620575477</v>
      </c>
      <c r="F319" s="1">
        <f t="shared" si="19"/>
        <v>60444.184788223087</v>
      </c>
      <c r="N319" s="6"/>
      <c r="O319"/>
    </row>
    <row r="320" spans="2:15" x14ac:dyDescent="0.25">
      <c r="B320">
        <v>287</v>
      </c>
      <c r="C320" s="2">
        <f t="shared" si="18"/>
        <v>60444.184788223087</v>
      </c>
      <c r="D320" s="1">
        <f t="shared" si="16"/>
        <v>733.01995384721886</v>
      </c>
      <c r="E320" s="1">
        <f t="shared" si="17"/>
        <v>176.29553896565068</v>
      </c>
      <c r="F320" s="1">
        <f t="shared" si="19"/>
        <v>59711.164834375872</v>
      </c>
      <c r="N320" s="6"/>
      <c r="O320"/>
    </row>
    <row r="321" spans="2:15" x14ac:dyDescent="0.25">
      <c r="B321">
        <v>288</v>
      </c>
      <c r="C321" s="2">
        <f t="shared" si="18"/>
        <v>59711.164834375872</v>
      </c>
      <c r="D321" s="1">
        <f t="shared" si="16"/>
        <v>735.15792871260646</v>
      </c>
      <c r="E321" s="1">
        <f t="shared" si="17"/>
        <v>174.15756410026296</v>
      </c>
      <c r="F321" s="1">
        <f t="shared" si="19"/>
        <v>58976.006905663264</v>
      </c>
      <c r="N321" s="6"/>
      <c r="O321"/>
    </row>
    <row r="322" spans="2:15" x14ac:dyDescent="0.25">
      <c r="B322">
        <v>289</v>
      </c>
      <c r="C322" s="2">
        <f t="shared" si="18"/>
        <v>58976.006905663264</v>
      </c>
      <c r="D322" s="1">
        <f t="shared" si="16"/>
        <v>737.30213933801826</v>
      </c>
      <c r="E322" s="1">
        <f t="shared" si="17"/>
        <v>172.01335347485119</v>
      </c>
      <c r="F322" s="1">
        <f t="shared" si="19"/>
        <v>58238.704766325245</v>
      </c>
      <c r="N322" s="6"/>
      <c r="O322"/>
    </row>
    <row r="323" spans="2:15" x14ac:dyDescent="0.25">
      <c r="B323">
        <v>290</v>
      </c>
      <c r="C323" s="2">
        <f t="shared" si="18"/>
        <v>58238.704766325245</v>
      </c>
      <c r="D323" s="1">
        <f t="shared" si="16"/>
        <v>739.45260391108752</v>
      </c>
      <c r="E323" s="1">
        <f t="shared" si="17"/>
        <v>169.86288890178199</v>
      </c>
      <c r="F323" s="1">
        <f t="shared" si="19"/>
        <v>57499.252162414159</v>
      </c>
      <c r="N323" s="6"/>
      <c r="O323"/>
    </row>
    <row r="324" spans="2:15" x14ac:dyDescent="0.25">
      <c r="B324">
        <v>291</v>
      </c>
      <c r="C324" s="2">
        <f t="shared" si="18"/>
        <v>57499.252162414159</v>
      </c>
      <c r="D324" s="1">
        <f t="shared" si="16"/>
        <v>741.60934067249491</v>
      </c>
      <c r="E324" s="1">
        <f t="shared" si="17"/>
        <v>167.70615214037463</v>
      </c>
      <c r="F324" s="1">
        <f t="shared" si="19"/>
        <v>56757.642821741661</v>
      </c>
      <c r="N324" s="6"/>
      <c r="O324"/>
    </row>
    <row r="325" spans="2:15" x14ac:dyDescent="0.25">
      <c r="B325">
        <v>292</v>
      </c>
      <c r="C325" s="2">
        <f t="shared" si="18"/>
        <v>56757.642821741661</v>
      </c>
      <c r="D325" s="1">
        <f t="shared" si="16"/>
        <v>743.7723679161229</v>
      </c>
      <c r="E325" s="1">
        <f t="shared" si="17"/>
        <v>165.54312489674652</v>
      </c>
      <c r="F325" s="1">
        <f t="shared" si="19"/>
        <v>56013.870453825541</v>
      </c>
      <c r="N325" s="6"/>
      <c r="O325"/>
    </row>
    <row r="326" spans="2:15" x14ac:dyDescent="0.25">
      <c r="B326">
        <v>293</v>
      </c>
      <c r="C326" s="2">
        <f t="shared" si="18"/>
        <v>56013.870453825541</v>
      </c>
      <c r="D326" s="1">
        <f t="shared" si="16"/>
        <v>745.94170398921165</v>
      </c>
      <c r="E326" s="1">
        <f t="shared" si="17"/>
        <v>163.37378882365783</v>
      </c>
      <c r="F326" s="1">
        <f t="shared" si="19"/>
        <v>55267.928749836326</v>
      </c>
      <c r="N326" s="6"/>
      <c r="O326"/>
    </row>
    <row r="327" spans="2:15" x14ac:dyDescent="0.25">
      <c r="B327">
        <v>294</v>
      </c>
      <c r="C327" s="2">
        <f t="shared" si="18"/>
        <v>55267.928749836326</v>
      </c>
      <c r="D327" s="1">
        <f t="shared" si="16"/>
        <v>748.11736729251356</v>
      </c>
      <c r="E327" s="1">
        <f t="shared" si="17"/>
        <v>161.19812552035597</v>
      </c>
      <c r="F327" s="1">
        <f t="shared" si="19"/>
        <v>54519.811382543812</v>
      </c>
      <c r="N327" s="6"/>
      <c r="O327"/>
    </row>
    <row r="328" spans="2:15" x14ac:dyDescent="0.25">
      <c r="B328">
        <v>295</v>
      </c>
      <c r="C328" s="2">
        <f t="shared" si="18"/>
        <v>54519.811382543812</v>
      </c>
      <c r="D328" s="1">
        <f t="shared" si="16"/>
        <v>750.29937628045002</v>
      </c>
      <c r="E328" s="1">
        <f t="shared" si="17"/>
        <v>159.01611653241946</v>
      </c>
      <c r="F328" s="1">
        <f t="shared" si="19"/>
        <v>53769.512006263365</v>
      </c>
      <c r="N328" s="6"/>
      <c r="O328"/>
    </row>
    <row r="329" spans="2:15" x14ac:dyDescent="0.25">
      <c r="B329">
        <v>296</v>
      </c>
      <c r="C329" s="2">
        <f t="shared" si="18"/>
        <v>53769.512006263365</v>
      </c>
      <c r="D329" s="1">
        <f t="shared" si="16"/>
        <v>752.48774946126798</v>
      </c>
      <c r="E329" s="1">
        <f t="shared" si="17"/>
        <v>156.8277433516015</v>
      </c>
      <c r="F329" s="1">
        <f t="shared" si="19"/>
        <v>53017.024256802099</v>
      </c>
      <c r="N329" s="6"/>
      <c r="O329"/>
    </row>
    <row r="330" spans="2:15" x14ac:dyDescent="0.25">
      <c r="B330">
        <v>297</v>
      </c>
      <c r="C330" s="2">
        <f t="shared" si="18"/>
        <v>53017.024256802099</v>
      </c>
      <c r="D330" s="1">
        <f t="shared" si="16"/>
        <v>754.68250539719668</v>
      </c>
      <c r="E330" s="1">
        <f t="shared" si="17"/>
        <v>154.6329874156728</v>
      </c>
      <c r="F330" s="1">
        <f t="shared" si="19"/>
        <v>52262.3417514049</v>
      </c>
      <c r="N330" s="6"/>
      <c r="O330"/>
    </row>
    <row r="331" spans="2:15" x14ac:dyDescent="0.25">
      <c r="B331">
        <v>298</v>
      </c>
      <c r="C331" s="2">
        <f t="shared" si="18"/>
        <v>52262.3417514049</v>
      </c>
      <c r="D331" s="1">
        <f t="shared" si="16"/>
        <v>756.88366270460517</v>
      </c>
      <c r="E331" s="1">
        <f t="shared" si="17"/>
        <v>152.43183010826431</v>
      </c>
      <c r="F331" s="1">
        <f t="shared" si="19"/>
        <v>51505.458088700296</v>
      </c>
      <c r="N331" s="6"/>
      <c r="O331"/>
    </row>
    <row r="332" spans="2:15" x14ac:dyDescent="0.25">
      <c r="B332">
        <v>299</v>
      </c>
      <c r="C332" s="2">
        <f t="shared" si="18"/>
        <v>51505.458088700296</v>
      </c>
      <c r="D332" s="1">
        <f t="shared" si="16"/>
        <v>759.09124005416027</v>
      </c>
      <c r="E332" s="1">
        <f t="shared" si="17"/>
        <v>150.22425275870921</v>
      </c>
      <c r="F332" s="1">
        <f t="shared" si="19"/>
        <v>50746.366848646132</v>
      </c>
      <c r="N332" s="6"/>
      <c r="O332"/>
    </row>
    <row r="333" spans="2:15" x14ac:dyDescent="0.25">
      <c r="B333">
        <v>300</v>
      </c>
      <c r="C333" s="2">
        <f t="shared" si="18"/>
        <v>50746.366848646132</v>
      </c>
      <c r="D333" s="1">
        <f t="shared" si="16"/>
        <v>761.30525617098488</v>
      </c>
      <c r="E333" s="1">
        <f t="shared" si="17"/>
        <v>148.01023664188455</v>
      </c>
      <c r="F333" s="1">
        <f t="shared" si="19"/>
        <v>49985.061592475147</v>
      </c>
      <c r="N333" s="6"/>
      <c r="O333"/>
    </row>
    <row r="334" spans="2:15" x14ac:dyDescent="0.25">
      <c r="B334">
        <v>301</v>
      </c>
      <c r="C334" s="2">
        <f t="shared" si="18"/>
        <v>49985.061592475147</v>
      </c>
      <c r="D334" s="1">
        <f t="shared" si="16"/>
        <v>763.52572983481696</v>
      </c>
      <c r="E334" s="1">
        <f t="shared" si="17"/>
        <v>145.78976297805252</v>
      </c>
      <c r="F334" s="1">
        <f t="shared" si="19"/>
        <v>49221.535862640332</v>
      </c>
      <c r="N334" s="6"/>
      <c r="O334"/>
    </row>
    <row r="335" spans="2:15" x14ac:dyDescent="0.25">
      <c r="B335">
        <v>302</v>
      </c>
      <c r="C335" s="2">
        <f t="shared" si="18"/>
        <v>49221.535862640332</v>
      </c>
      <c r="D335" s="1">
        <f t="shared" si="16"/>
        <v>765.75267988016844</v>
      </c>
      <c r="E335" s="1">
        <f t="shared" si="17"/>
        <v>143.56281293270098</v>
      </c>
      <c r="F335" s="1">
        <f t="shared" si="19"/>
        <v>48455.783182760162</v>
      </c>
      <c r="N335" s="6"/>
      <c r="O335"/>
    </row>
    <row r="336" spans="2:15" x14ac:dyDescent="0.25">
      <c r="B336">
        <v>303</v>
      </c>
      <c r="C336" s="2">
        <f t="shared" si="18"/>
        <v>48455.783182760162</v>
      </c>
      <c r="D336" s="1">
        <f t="shared" si="16"/>
        <v>767.98612519648566</v>
      </c>
      <c r="E336" s="1">
        <f t="shared" si="17"/>
        <v>141.32936761638382</v>
      </c>
      <c r="F336" s="1">
        <f t="shared" si="19"/>
        <v>47687.797057563679</v>
      </c>
      <c r="N336" s="6"/>
      <c r="O336"/>
    </row>
    <row r="337" spans="2:15" x14ac:dyDescent="0.25">
      <c r="B337">
        <v>304</v>
      </c>
      <c r="C337" s="2">
        <f t="shared" si="18"/>
        <v>47687.797057563679</v>
      </c>
      <c r="D337" s="1">
        <f t="shared" si="16"/>
        <v>770.22608472830871</v>
      </c>
      <c r="E337" s="1">
        <f t="shared" si="17"/>
        <v>139.08940808456074</v>
      </c>
      <c r="F337" s="1">
        <f t="shared" si="19"/>
        <v>46917.570972835369</v>
      </c>
      <c r="N337" s="6"/>
      <c r="O337"/>
    </row>
    <row r="338" spans="2:15" x14ac:dyDescent="0.25">
      <c r="B338">
        <v>305</v>
      </c>
      <c r="C338" s="2">
        <f t="shared" si="18"/>
        <v>46917.570972835369</v>
      </c>
      <c r="D338" s="1">
        <f t="shared" si="16"/>
        <v>772.47257747543301</v>
      </c>
      <c r="E338" s="1">
        <f t="shared" si="17"/>
        <v>136.84291533743649</v>
      </c>
      <c r="F338" s="1">
        <f t="shared" si="19"/>
        <v>46145.098395359935</v>
      </c>
      <c r="N338" s="6"/>
      <c r="O338"/>
    </row>
    <row r="339" spans="2:15" x14ac:dyDescent="0.25">
      <c r="B339">
        <v>306</v>
      </c>
      <c r="C339" s="2">
        <f t="shared" si="18"/>
        <v>46145.098395359935</v>
      </c>
      <c r="D339" s="1">
        <f t="shared" si="16"/>
        <v>774.72562249306964</v>
      </c>
      <c r="E339" s="1">
        <f t="shared" si="17"/>
        <v>134.58987031979981</v>
      </c>
      <c r="F339" s="1">
        <f t="shared" si="19"/>
        <v>45370.372772866867</v>
      </c>
      <c r="N339" s="6"/>
      <c r="O339"/>
    </row>
    <row r="340" spans="2:15" x14ac:dyDescent="0.25">
      <c r="B340">
        <v>307</v>
      </c>
      <c r="C340" s="2">
        <f t="shared" si="18"/>
        <v>45370.372772866867</v>
      </c>
      <c r="D340" s="1">
        <f t="shared" si="16"/>
        <v>776.98523889200783</v>
      </c>
      <c r="E340" s="1">
        <f t="shared" si="17"/>
        <v>132.33025392086171</v>
      </c>
      <c r="F340" s="1">
        <f t="shared" si="19"/>
        <v>44593.387533974863</v>
      </c>
      <c r="N340" s="6"/>
      <c r="O340"/>
    </row>
    <row r="341" spans="2:15" x14ac:dyDescent="0.25">
      <c r="B341">
        <v>308</v>
      </c>
      <c r="C341" s="2">
        <f t="shared" si="18"/>
        <v>44593.387533974863</v>
      </c>
      <c r="D341" s="1">
        <f t="shared" si="16"/>
        <v>779.25144583877614</v>
      </c>
      <c r="E341" s="1">
        <f t="shared" si="17"/>
        <v>130.06404697409334</v>
      </c>
      <c r="F341" s="1">
        <f t="shared" si="19"/>
        <v>43814.136088136089</v>
      </c>
      <c r="N341" s="6"/>
      <c r="O341"/>
    </row>
    <row r="342" spans="2:15" x14ac:dyDescent="0.25">
      <c r="B342">
        <v>309</v>
      </c>
      <c r="C342" s="2">
        <f t="shared" si="18"/>
        <v>43814.136088136089</v>
      </c>
      <c r="D342" s="1">
        <f t="shared" si="16"/>
        <v>781.52426255580588</v>
      </c>
      <c r="E342" s="1">
        <f t="shared" si="17"/>
        <v>127.7912302570636</v>
      </c>
      <c r="F342" s="1">
        <f t="shared" si="19"/>
        <v>43032.611825580279</v>
      </c>
      <c r="N342" s="6"/>
      <c r="O342"/>
    </row>
    <row r="343" spans="2:15" x14ac:dyDescent="0.25">
      <c r="B343">
        <v>310</v>
      </c>
      <c r="C343" s="2">
        <f t="shared" si="18"/>
        <v>43032.611825580279</v>
      </c>
      <c r="D343" s="1">
        <f t="shared" si="16"/>
        <v>783.8037083215936</v>
      </c>
      <c r="E343" s="1">
        <f t="shared" si="17"/>
        <v>125.51178449127582</v>
      </c>
      <c r="F343" s="1">
        <f t="shared" si="19"/>
        <v>42248.808117258683</v>
      </c>
      <c r="N343" s="6"/>
      <c r="O343"/>
    </row>
    <row r="344" spans="2:15" x14ac:dyDescent="0.25">
      <c r="B344">
        <v>311</v>
      </c>
      <c r="C344" s="2">
        <f t="shared" si="18"/>
        <v>42248.808117258683</v>
      </c>
      <c r="D344" s="1">
        <f t="shared" si="16"/>
        <v>786.08980247086492</v>
      </c>
      <c r="E344" s="1">
        <f t="shared" si="17"/>
        <v>123.2256903420045</v>
      </c>
      <c r="F344" s="1">
        <f t="shared" si="19"/>
        <v>41462.718314787817</v>
      </c>
      <c r="N344" s="6"/>
      <c r="O344"/>
    </row>
    <row r="345" spans="2:15" x14ac:dyDescent="0.25">
      <c r="B345">
        <v>312</v>
      </c>
      <c r="C345" s="2">
        <f t="shared" si="18"/>
        <v>41462.718314787817</v>
      </c>
      <c r="D345" s="1">
        <f t="shared" si="16"/>
        <v>788.38256439473832</v>
      </c>
      <c r="E345" s="1">
        <f t="shared" si="17"/>
        <v>120.93292841813114</v>
      </c>
      <c r="F345" s="1">
        <f t="shared" si="19"/>
        <v>40674.335750393082</v>
      </c>
      <c r="N345" s="6"/>
      <c r="O345"/>
    </row>
    <row r="346" spans="2:15" x14ac:dyDescent="0.25">
      <c r="B346">
        <v>313</v>
      </c>
      <c r="C346" s="2">
        <f t="shared" si="18"/>
        <v>40674.335750393082</v>
      </c>
      <c r="D346" s="1">
        <f t="shared" si="16"/>
        <v>790.68201354088967</v>
      </c>
      <c r="E346" s="1">
        <f t="shared" si="17"/>
        <v>118.63347927197982</v>
      </c>
      <c r="F346" s="1">
        <f t="shared" si="19"/>
        <v>39883.653736852189</v>
      </c>
      <c r="N346" s="6"/>
      <c r="O346"/>
    </row>
    <row r="347" spans="2:15" x14ac:dyDescent="0.25">
      <c r="B347">
        <v>314</v>
      </c>
      <c r="C347" s="2">
        <f t="shared" si="18"/>
        <v>39883.653736852189</v>
      </c>
      <c r="D347" s="1">
        <f t="shared" si="16"/>
        <v>792.98816941371729</v>
      </c>
      <c r="E347" s="1">
        <f t="shared" si="17"/>
        <v>116.32732339915222</v>
      </c>
      <c r="F347" s="1">
        <f t="shared" si="19"/>
        <v>39090.665567438475</v>
      </c>
      <c r="N347" s="6"/>
      <c r="O347"/>
    </row>
    <row r="348" spans="2:15" x14ac:dyDescent="0.25">
      <c r="B348">
        <v>315</v>
      </c>
      <c r="C348" s="2">
        <f t="shared" si="18"/>
        <v>39090.665567438475</v>
      </c>
      <c r="D348" s="1">
        <f t="shared" si="16"/>
        <v>795.30105157450726</v>
      </c>
      <c r="E348" s="1">
        <f t="shared" si="17"/>
        <v>114.01444123836222</v>
      </c>
      <c r="F348" s="1">
        <f t="shared" si="19"/>
        <v>38295.36451586397</v>
      </c>
      <c r="N348" s="6"/>
      <c r="O348"/>
    </row>
    <row r="349" spans="2:15" x14ac:dyDescent="0.25">
      <c r="B349">
        <v>316</v>
      </c>
      <c r="C349" s="2">
        <f t="shared" si="18"/>
        <v>38295.36451586397</v>
      </c>
      <c r="D349" s="1">
        <f t="shared" si="16"/>
        <v>797.62067964159951</v>
      </c>
      <c r="E349" s="1">
        <f t="shared" si="17"/>
        <v>111.69481317126991</v>
      </c>
      <c r="F349" s="1">
        <f t="shared" si="19"/>
        <v>37497.743836222369</v>
      </c>
      <c r="N349" s="6"/>
      <c r="O349"/>
    </row>
    <row r="350" spans="2:15" x14ac:dyDescent="0.25">
      <c r="B350">
        <v>317</v>
      </c>
      <c r="C350" s="2">
        <f t="shared" si="18"/>
        <v>37497.743836222369</v>
      </c>
      <c r="D350" s="1">
        <f t="shared" si="16"/>
        <v>799.94707329055427</v>
      </c>
      <c r="E350" s="1">
        <f t="shared" si="17"/>
        <v>109.36841952231525</v>
      </c>
      <c r="F350" s="1">
        <f t="shared" si="19"/>
        <v>36697.796762931815</v>
      </c>
      <c r="N350" s="6"/>
      <c r="O350"/>
    </row>
    <row r="351" spans="2:15" x14ac:dyDescent="0.25">
      <c r="B351">
        <v>318</v>
      </c>
      <c r="C351" s="2">
        <f t="shared" si="18"/>
        <v>36697.796762931815</v>
      </c>
      <c r="D351" s="1">
        <f t="shared" si="16"/>
        <v>802.28025225431838</v>
      </c>
      <c r="E351" s="1">
        <f t="shared" si="17"/>
        <v>107.03524055855114</v>
      </c>
      <c r="F351" s="1">
        <f t="shared" si="19"/>
        <v>35895.516510677495</v>
      </c>
      <c r="N351" s="6"/>
      <c r="O351"/>
    </row>
    <row r="352" spans="2:15" x14ac:dyDescent="0.25">
      <c r="B352">
        <v>319</v>
      </c>
      <c r="C352" s="2">
        <f t="shared" si="18"/>
        <v>35895.516510677495</v>
      </c>
      <c r="D352" s="1">
        <f t="shared" si="16"/>
        <v>804.62023632339344</v>
      </c>
      <c r="E352" s="1">
        <f t="shared" si="17"/>
        <v>104.69525648947604</v>
      </c>
      <c r="F352" s="1">
        <f t="shared" si="19"/>
        <v>35090.896274354098</v>
      </c>
      <c r="N352" s="6"/>
      <c r="O352"/>
    </row>
    <row r="353" spans="2:15" x14ac:dyDescent="0.25">
      <c r="B353">
        <v>320</v>
      </c>
      <c r="C353" s="2">
        <f t="shared" si="18"/>
        <v>35090.896274354098</v>
      </c>
      <c r="D353" s="1">
        <f t="shared" si="16"/>
        <v>806.96704534600337</v>
      </c>
      <c r="E353" s="1">
        <f t="shared" si="17"/>
        <v>102.34844746686612</v>
      </c>
      <c r="F353" s="1">
        <f t="shared" si="19"/>
        <v>34283.929229008092</v>
      </c>
      <c r="N353" s="6"/>
      <c r="O353"/>
    </row>
    <row r="354" spans="2:15" x14ac:dyDescent="0.25">
      <c r="B354">
        <v>321</v>
      </c>
      <c r="C354" s="2">
        <f t="shared" si="18"/>
        <v>34283.929229008092</v>
      </c>
      <c r="D354" s="1">
        <f t="shared" si="16"/>
        <v>809.32069922826258</v>
      </c>
      <c r="E354" s="1">
        <f t="shared" si="17"/>
        <v>99.994793584606938</v>
      </c>
      <c r="F354" s="1">
        <f t="shared" si="19"/>
        <v>33474.608529779827</v>
      </c>
      <c r="N354" s="6"/>
      <c r="O354"/>
    </row>
    <row r="355" spans="2:15" x14ac:dyDescent="0.25">
      <c r="B355">
        <v>322</v>
      </c>
      <c r="C355" s="2">
        <f t="shared" si="18"/>
        <v>33474.608529779827</v>
      </c>
      <c r="D355" s="1">
        <f t="shared" ref="D355:D393" si="20">IF(C$21="No Loan",0,(C$21*-1)-E355)</f>
        <v>811.681217934345</v>
      </c>
      <c r="E355" s="1">
        <f t="shared" ref="E355:E393" si="21">C355*(C$8/12)</f>
        <v>97.634274878524494</v>
      </c>
      <c r="F355" s="1">
        <f t="shared" si="19"/>
        <v>32662.927311845484</v>
      </c>
      <c r="N355" s="6"/>
      <c r="O355"/>
    </row>
    <row r="356" spans="2:15" x14ac:dyDescent="0.25">
      <c r="B356">
        <v>323</v>
      </c>
      <c r="C356" s="2">
        <f t="shared" ref="C356:C393" si="22">F355</f>
        <v>32662.927311845484</v>
      </c>
      <c r="D356" s="1">
        <f t="shared" si="20"/>
        <v>814.04862148665347</v>
      </c>
      <c r="E356" s="1">
        <f t="shared" si="21"/>
        <v>95.266871326216005</v>
      </c>
      <c r="F356" s="1">
        <f t="shared" ref="F356:F393" si="23">C356-D356</f>
        <v>31848.87869035883</v>
      </c>
      <c r="N356" s="6"/>
      <c r="O356"/>
    </row>
    <row r="357" spans="2:15" x14ac:dyDescent="0.25">
      <c r="B357">
        <v>324</v>
      </c>
      <c r="C357" s="2">
        <f t="shared" si="22"/>
        <v>31848.87869035883</v>
      </c>
      <c r="D357" s="1">
        <f t="shared" si="20"/>
        <v>816.42292996598951</v>
      </c>
      <c r="E357" s="1">
        <f t="shared" si="21"/>
        <v>92.892562846879926</v>
      </c>
      <c r="F357" s="1">
        <f t="shared" si="23"/>
        <v>31032.455760392841</v>
      </c>
      <c r="N357" s="6"/>
      <c r="O357"/>
    </row>
    <row r="358" spans="2:15" x14ac:dyDescent="0.25">
      <c r="B358">
        <v>325</v>
      </c>
      <c r="C358" s="2">
        <f t="shared" si="22"/>
        <v>31032.455760392841</v>
      </c>
      <c r="D358" s="1">
        <f t="shared" si="20"/>
        <v>818.80416351172369</v>
      </c>
      <c r="E358" s="1">
        <f t="shared" si="21"/>
        <v>90.511329301145793</v>
      </c>
      <c r="F358" s="1">
        <f t="shared" si="23"/>
        <v>30213.651596881118</v>
      </c>
      <c r="N358" s="6"/>
      <c r="O358"/>
    </row>
    <row r="359" spans="2:15" x14ac:dyDescent="0.25">
      <c r="B359">
        <v>326</v>
      </c>
      <c r="C359" s="2">
        <f t="shared" si="22"/>
        <v>30213.651596881118</v>
      </c>
      <c r="D359" s="1">
        <f t="shared" si="20"/>
        <v>821.19234232196618</v>
      </c>
      <c r="E359" s="1">
        <f t="shared" si="21"/>
        <v>88.123150490903271</v>
      </c>
      <c r="F359" s="1">
        <f t="shared" si="23"/>
        <v>29392.459254559151</v>
      </c>
      <c r="N359" s="6"/>
      <c r="O359"/>
    </row>
    <row r="360" spans="2:15" x14ac:dyDescent="0.25">
      <c r="B360">
        <v>327</v>
      </c>
      <c r="C360" s="2">
        <f t="shared" si="22"/>
        <v>29392.459254559151</v>
      </c>
      <c r="D360" s="1">
        <f t="shared" si="20"/>
        <v>823.58748665373867</v>
      </c>
      <c r="E360" s="1">
        <f t="shared" si="21"/>
        <v>85.728006159130857</v>
      </c>
      <c r="F360" s="1">
        <f t="shared" si="23"/>
        <v>28568.871767905413</v>
      </c>
      <c r="N360" s="6"/>
      <c r="O360"/>
    </row>
    <row r="361" spans="2:15" x14ac:dyDescent="0.25">
      <c r="B361">
        <v>328</v>
      </c>
      <c r="C361" s="2">
        <f t="shared" si="22"/>
        <v>28568.871767905413</v>
      </c>
      <c r="D361" s="1">
        <f t="shared" si="20"/>
        <v>825.9896168231453</v>
      </c>
      <c r="E361" s="1">
        <f t="shared" si="21"/>
        <v>83.325875989724125</v>
      </c>
      <c r="F361" s="1">
        <f t="shared" si="23"/>
        <v>27742.882151082267</v>
      </c>
      <c r="N361" s="6"/>
      <c r="O361"/>
    </row>
    <row r="362" spans="2:15" x14ac:dyDescent="0.25">
      <c r="B362">
        <v>329</v>
      </c>
      <c r="C362" s="2">
        <f t="shared" si="22"/>
        <v>27742.882151082267</v>
      </c>
      <c r="D362" s="1">
        <f t="shared" si="20"/>
        <v>828.3987532055462</v>
      </c>
      <c r="E362" s="1">
        <f t="shared" si="21"/>
        <v>80.916739607323279</v>
      </c>
      <c r="F362" s="1">
        <f t="shared" si="23"/>
        <v>26914.48339787672</v>
      </c>
      <c r="N362" s="6"/>
      <c r="O362"/>
    </row>
    <row r="363" spans="2:15" x14ac:dyDescent="0.25">
      <c r="B363">
        <v>330</v>
      </c>
      <c r="C363" s="2">
        <f t="shared" si="22"/>
        <v>26914.48339787672</v>
      </c>
      <c r="D363" s="1">
        <f t="shared" si="20"/>
        <v>830.81491623572902</v>
      </c>
      <c r="E363" s="1">
        <f t="shared" si="21"/>
        <v>78.500576577140436</v>
      </c>
      <c r="F363" s="1">
        <f t="shared" si="23"/>
        <v>26083.668481640991</v>
      </c>
      <c r="N363" s="6"/>
      <c r="O363"/>
    </row>
    <row r="364" spans="2:15" x14ac:dyDescent="0.25">
      <c r="B364">
        <v>331</v>
      </c>
      <c r="C364" s="2">
        <f t="shared" si="22"/>
        <v>26083.668481640991</v>
      </c>
      <c r="D364" s="1">
        <f t="shared" si="20"/>
        <v>833.23812640808319</v>
      </c>
      <c r="E364" s="1">
        <f t="shared" si="21"/>
        <v>76.077366404786233</v>
      </c>
      <c r="F364" s="1">
        <f t="shared" si="23"/>
        <v>25250.430355232907</v>
      </c>
      <c r="N364" s="6"/>
      <c r="O364"/>
    </row>
    <row r="365" spans="2:15" x14ac:dyDescent="0.25">
      <c r="B365">
        <v>332</v>
      </c>
      <c r="C365" s="2">
        <f t="shared" si="22"/>
        <v>25250.430355232907</v>
      </c>
      <c r="D365" s="1">
        <f t="shared" si="20"/>
        <v>835.66840427677346</v>
      </c>
      <c r="E365" s="1">
        <f t="shared" si="21"/>
        <v>73.647088536095978</v>
      </c>
      <c r="F365" s="1">
        <f t="shared" si="23"/>
        <v>24414.761950956134</v>
      </c>
      <c r="N365" s="6"/>
      <c r="O365"/>
    </row>
    <row r="366" spans="2:15" x14ac:dyDescent="0.25">
      <c r="B366">
        <v>333</v>
      </c>
      <c r="C366" s="2">
        <f t="shared" si="22"/>
        <v>24414.761950956134</v>
      </c>
      <c r="D366" s="1">
        <f t="shared" si="20"/>
        <v>838.10577045591413</v>
      </c>
      <c r="E366" s="1">
        <f t="shared" si="21"/>
        <v>71.209722356955396</v>
      </c>
      <c r="F366" s="1">
        <f t="shared" si="23"/>
        <v>23576.65618050022</v>
      </c>
      <c r="N366" s="6"/>
      <c r="O366"/>
    </row>
    <row r="367" spans="2:15" x14ac:dyDescent="0.25">
      <c r="B367">
        <v>334</v>
      </c>
      <c r="C367" s="2">
        <f t="shared" si="22"/>
        <v>23576.65618050022</v>
      </c>
      <c r="D367" s="1">
        <f t="shared" si="20"/>
        <v>840.55024561974381</v>
      </c>
      <c r="E367" s="1">
        <f t="shared" si="21"/>
        <v>68.765247193125646</v>
      </c>
      <c r="F367" s="1">
        <f t="shared" si="23"/>
        <v>22736.105934880477</v>
      </c>
      <c r="N367" s="6"/>
      <c r="O367"/>
    </row>
    <row r="368" spans="2:15" x14ac:dyDescent="0.25">
      <c r="B368">
        <v>335</v>
      </c>
      <c r="C368" s="2">
        <f t="shared" si="22"/>
        <v>22736.105934880477</v>
      </c>
      <c r="D368" s="1">
        <f t="shared" si="20"/>
        <v>843.0018505028014</v>
      </c>
      <c r="E368" s="1">
        <f t="shared" si="21"/>
        <v>66.313642310068062</v>
      </c>
      <c r="F368" s="1">
        <f t="shared" si="23"/>
        <v>21893.104084377675</v>
      </c>
      <c r="N368" s="6"/>
      <c r="O368"/>
    </row>
    <row r="369" spans="2:15" x14ac:dyDescent="0.25">
      <c r="B369">
        <v>336</v>
      </c>
      <c r="C369" s="2">
        <f t="shared" si="22"/>
        <v>21893.104084377675</v>
      </c>
      <c r="D369" s="1">
        <f t="shared" si="20"/>
        <v>845.4606059001012</v>
      </c>
      <c r="E369" s="1">
        <f t="shared" si="21"/>
        <v>63.854886912768222</v>
      </c>
      <c r="F369" s="1">
        <f t="shared" si="23"/>
        <v>21047.643478477574</v>
      </c>
      <c r="N369" s="6"/>
      <c r="O369"/>
    </row>
    <row r="370" spans="2:15" x14ac:dyDescent="0.25">
      <c r="B370">
        <v>337</v>
      </c>
      <c r="C370" s="2">
        <f t="shared" si="22"/>
        <v>21047.643478477574</v>
      </c>
      <c r="D370" s="1">
        <f t="shared" si="20"/>
        <v>847.92653266730986</v>
      </c>
      <c r="E370" s="1">
        <f t="shared" si="21"/>
        <v>61.388960145559594</v>
      </c>
      <c r="F370" s="1">
        <f t="shared" si="23"/>
        <v>20199.716945810265</v>
      </c>
      <c r="N370" s="6"/>
      <c r="O370"/>
    </row>
    <row r="371" spans="2:15" x14ac:dyDescent="0.25">
      <c r="B371">
        <v>338</v>
      </c>
      <c r="C371" s="2">
        <f t="shared" si="22"/>
        <v>20199.716945810265</v>
      </c>
      <c r="D371" s="1">
        <f t="shared" si="20"/>
        <v>850.39965172092286</v>
      </c>
      <c r="E371" s="1">
        <f t="shared" si="21"/>
        <v>58.915841091946611</v>
      </c>
      <c r="F371" s="1">
        <f t="shared" si="23"/>
        <v>19349.317294089342</v>
      </c>
      <c r="N371" s="6"/>
      <c r="O371"/>
    </row>
    <row r="372" spans="2:15" x14ac:dyDescent="0.25">
      <c r="B372">
        <v>339</v>
      </c>
      <c r="C372" s="2">
        <f t="shared" si="22"/>
        <v>19349.317294089342</v>
      </c>
      <c r="D372" s="1">
        <f t="shared" si="20"/>
        <v>852.87998403844222</v>
      </c>
      <c r="E372" s="1">
        <f t="shared" si="21"/>
        <v>56.435508774427248</v>
      </c>
      <c r="F372" s="1">
        <f t="shared" si="23"/>
        <v>18496.4373100509</v>
      </c>
      <c r="N372" s="6"/>
      <c r="O372"/>
    </row>
    <row r="373" spans="2:15" x14ac:dyDescent="0.25">
      <c r="B373">
        <v>340</v>
      </c>
      <c r="C373" s="2">
        <f t="shared" si="22"/>
        <v>18496.4373100509</v>
      </c>
      <c r="D373" s="1">
        <f t="shared" si="20"/>
        <v>855.36755065855436</v>
      </c>
      <c r="E373" s="1">
        <f t="shared" si="21"/>
        <v>53.947942154315129</v>
      </c>
      <c r="F373" s="1">
        <f t="shared" si="23"/>
        <v>17641.069759392347</v>
      </c>
      <c r="N373" s="6"/>
      <c r="O373"/>
    </row>
    <row r="374" spans="2:15" x14ac:dyDescent="0.25">
      <c r="B374">
        <v>341</v>
      </c>
      <c r="C374" s="2">
        <f t="shared" si="22"/>
        <v>17641.069759392347</v>
      </c>
      <c r="D374" s="1">
        <f t="shared" si="20"/>
        <v>857.86237268130844</v>
      </c>
      <c r="E374" s="1">
        <f t="shared" si="21"/>
        <v>51.453120131561015</v>
      </c>
      <c r="F374" s="1">
        <f t="shared" si="23"/>
        <v>16783.207386711038</v>
      </c>
      <c r="N374" s="6"/>
      <c r="O374"/>
    </row>
    <row r="375" spans="2:15" x14ac:dyDescent="0.25">
      <c r="B375">
        <v>342</v>
      </c>
      <c r="C375" s="2">
        <f t="shared" si="22"/>
        <v>16783.207386711038</v>
      </c>
      <c r="D375" s="1">
        <f t="shared" si="20"/>
        <v>860.36447126829557</v>
      </c>
      <c r="E375" s="1">
        <f t="shared" si="21"/>
        <v>48.951021544573862</v>
      </c>
      <c r="F375" s="1">
        <f t="shared" si="23"/>
        <v>15922.842915442741</v>
      </c>
      <c r="N375" s="6"/>
      <c r="O375"/>
    </row>
    <row r="376" spans="2:15" x14ac:dyDescent="0.25">
      <c r="B376">
        <v>343</v>
      </c>
      <c r="C376" s="2">
        <f t="shared" si="22"/>
        <v>15922.842915442741</v>
      </c>
      <c r="D376" s="1">
        <f t="shared" si="20"/>
        <v>862.87386764282815</v>
      </c>
      <c r="E376" s="1">
        <f t="shared" si="21"/>
        <v>46.441625170041334</v>
      </c>
      <c r="F376" s="1">
        <f t="shared" si="23"/>
        <v>15059.969047799914</v>
      </c>
      <c r="N376" s="6"/>
      <c r="O376"/>
    </row>
    <row r="377" spans="2:15" x14ac:dyDescent="0.25">
      <c r="B377">
        <v>344</v>
      </c>
      <c r="C377" s="2">
        <f t="shared" si="22"/>
        <v>15059.969047799914</v>
      </c>
      <c r="D377" s="1">
        <f t="shared" si="20"/>
        <v>865.39058309011978</v>
      </c>
      <c r="E377" s="1">
        <f t="shared" si="21"/>
        <v>43.924909722749753</v>
      </c>
      <c r="F377" s="1">
        <f t="shared" si="23"/>
        <v>14194.578464709793</v>
      </c>
      <c r="N377" s="6"/>
      <c r="O377"/>
    </row>
    <row r="378" spans="2:15" x14ac:dyDescent="0.25">
      <c r="B378">
        <v>345</v>
      </c>
      <c r="C378" s="2">
        <f t="shared" si="22"/>
        <v>14194.578464709793</v>
      </c>
      <c r="D378" s="1">
        <f t="shared" si="20"/>
        <v>867.91463895746597</v>
      </c>
      <c r="E378" s="1">
        <f t="shared" si="21"/>
        <v>41.400853855403568</v>
      </c>
      <c r="F378" s="1">
        <f t="shared" si="23"/>
        <v>13326.663825752328</v>
      </c>
      <c r="N378" s="6"/>
      <c r="O378"/>
    </row>
    <row r="379" spans="2:15" x14ac:dyDescent="0.25">
      <c r="B379">
        <v>346</v>
      </c>
      <c r="C379" s="2">
        <f t="shared" si="22"/>
        <v>13326.663825752328</v>
      </c>
      <c r="D379" s="1">
        <f t="shared" si="20"/>
        <v>870.44605665442521</v>
      </c>
      <c r="E379" s="1">
        <f t="shared" si="21"/>
        <v>38.869436158444294</v>
      </c>
      <c r="F379" s="1">
        <f t="shared" si="23"/>
        <v>12456.217769097902</v>
      </c>
      <c r="N379" s="6"/>
      <c r="O379"/>
    </row>
    <row r="380" spans="2:15" x14ac:dyDescent="0.25">
      <c r="B380">
        <v>347</v>
      </c>
      <c r="C380" s="2">
        <f t="shared" si="22"/>
        <v>12456.217769097902</v>
      </c>
      <c r="D380" s="1">
        <f t="shared" si="20"/>
        <v>872.98485765300063</v>
      </c>
      <c r="E380" s="1">
        <f t="shared" si="21"/>
        <v>36.330635159868883</v>
      </c>
      <c r="F380" s="1">
        <f t="shared" si="23"/>
        <v>11583.232911444902</v>
      </c>
      <c r="N380" s="6"/>
      <c r="O380"/>
    </row>
    <row r="381" spans="2:15" x14ac:dyDescent="0.25">
      <c r="B381">
        <v>348</v>
      </c>
      <c r="C381" s="2">
        <f t="shared" si="22"/>
        <v>11583.232911444902</v>
      </c>
      <c r="D381" s="1">
        <f t="shared" si="20"/>
        <v>875.53106348782183</v>
      </c>
      <c r="E381" s="1">
        <f t="shared" si="21"/>
        <v>33.784429325047633</v>
      </c>
      <c r="F381" s="1">
        <f t="shared" si="23"/>
        <v>10707.70184795708</v>
      </c>
      <c r="N381" s="6"/>
      <c r="O381"/>
    </row>
    <row r="382" spans="2:15" x14ac:dyDescent="0.25">
      <c r="B382">
        <v>349</v>
      </c>
      <c r="C382" s="2">
        <f t="shared" si="22"/>
        <v>10707.70184795708</v>
      </c>
      <c r="D382" s="1">
        <f t="shared" si="20"/>
        <v>878.08469575632796</v>
      </c>
      <c r="E382" s="1">
        <f t="shared" si="21"/>
        <v>31.230797056541483</v>
      </c>
      <c r="F382" s="1">
        <f t="shared" si="23"/>
        <v>9829.6171522007517</v>
      </c>
      <c r="N382" s="6"/>
      <c r="O382"/>
    </row>
    <row r="383" spans="2:15" x14ac:dyDescent="0.25">
      <c r="B383">
        <v>350</v>
      </c>
      <c r="C383" s="2">
        <f t="shared" si="22"/>
        <v>9829.6171522007517</v>
      </c>
      <c r="D383" s="1">
        <f t="shared" si="20"/>
        <v>880.64577611895061</v>
      </c>
      <c r="E383" s="1">
        <f t="shared" si="21"/>
        <v>28.669716693918861</v>
      </c>
      <c r="F383" s="1">
        <f t="shared" si="23"/>
        <v>8948.9713760818013</v>
      </c>
      <c r="N383" s="6"/>
      <c r="O383"/>
    </row>
    <row r="384" spans="2:15" x14ac:dyDescent="0.25">
      <c r="B384">
        <v>351</v>
      </c>
      <c r="C384" s="2">
        <f t="shared" si="22"/>
        <v>8948.9713760818013</v>
      </c>
      <c r="D384" s="1">
        <f t="shared" si="20"/>
        <v>883.21432629929757</v>
      </c>
      <c r="E384" s="1">
        <f t="shared" si="21"/>
        <v>26.101166513571922</v>
      </c>
      <c r="F384" s="1">
        <f t="shared" si="23"/>
        <v>8065.7570497825036</v>
      </c>
      <c r="N384" s="6"/>
      <c r="O384"/>
    </row>
    <row r="385" spans="1:15" x14ac:dyDescent="0.25">
      <c r="B385">
        <v>352</v>
      </c>
      <c r="C385" s="2">
        <f t="shared" si="22"/>
        <v>8065.7570497825036</v>
      </c>
      <c r="D385" s="1">
        <f t="shared" si="20"/>
        <v>885.79036808433716</v>
      </c>
      <c r="E385" s="1">
        <f t="shared" si="21"/>
        <v>23.525124728532305</v>
      </c>
      <c r="F385" s="1">
        <f t="shared" si="23"/>
        <v>7179.9666816981662</v>
      </c>
      <c r="N385" s="6"/>
      <c r="O385"/>
    </row>
    <row r="386" spans="1:15" x14ac:dyDescent="0.25">
      <c r="B386">
        <v>353</v>
      </c>
      <c r="C386" s="2">
        <f t="shared" si="22"/>
        <v>7179.9666816981662</v>
      </c>
      <c r="D386" s="1">
        <f t="shared" si="20"/>
        <v>888.37392332458319</v>
      </c>
      <c r="E386" s="1">
        <f t="shared" si="21"/>
        <v>20.941569488286319</v>
      </c>
      <c r="F386" s="1">
        <f t="shared" si="23"/>
        <v>6291.5927583735829</v>
      </c>
      <c r="N386" s="6"/>
      <c r="O386"/>
    </row>
    <row r="387" spans="1:15" x14ac:dyDescent="0.25">
      <c r="B387">
        <v>354</v>
      </c>
      <c r="C387" s="2">
        <f t="shared" si="22"/>
        <v>6291.5927583735829</v>
      </c>
      <c r="D387" s="1">
        <f t="shared" si="20"/>
        <v>890.96501393427991</v>
      </c>
      <c r="E387" s="1">
        <f t="shared" si="21"/>
        <v>18.350478878589616</v>
      </c>
      <c r="F387" s="1">
        <f t="shared" si="23"/>
        <v>5400.6277444393027</v>
      </c>
      <c r="N387" s="6"/>
      <c r="O387"/>
    </row>
    <row r="388" spans="1:15" x14ac:dyDescent="0.25">
      <c r="B388">
        <v>355</v>
      </c>
      <c r="C388" s="2">
        <f t="shared" si="22"/>
        <v>5400.6277444393027</v>
      </c>
      <c r="D388" s="1">
        <f t="shared" si="20"/>
        <v>893.56366189158814</v>
      </c>
      <c r="E388" s="1">
        <f t="shared" si="21"/>
        <v>15.7518309212813</v>
      </c>
      <c r="F388" s="1">
        <f t="shared" si="23"/>
        <v>4507.0640825477149</v>
      </c>
      <c r="N388" s="6"/>
      <c r="O388"/>
    </row>
    <row r="389" spans="1:15" x14ac:dyDescent="0.25">
      <c r="B389">
        <v>356</v>
      </c>
      <c r="C389" s="2">
        <f t="shared" si="22"/>
        <v>4507.0640825477149</v>
      </c>
      <c r="D389" s="1">
        <f t="shared" si="20"/>
        <v>896.16988923877193</v>
      </c>
      <c r="E389" s="1">
        <f t="shared" si="21"/>
        <v>13.145603574097501</v>
      </c>
      <c r="F389" s="1">
        <f t="shared" si="23"/>
        <v>3610.8941933089427</v>
      </c>
      <c r="N389" s="6"/>
      <c r="O389"/>
    </row>
    <row r="390" spans="1:15" x14ac:dyDescent="0.25">
      <c r="B390">
        <v>357</v>
      </c>
      <c r="C390" s="2">
        <f t="shared" si="22"/>
        <v>3610.8941933089427</v>
      </c>
      <c r="D390" s="1">
        <f t="shared" si="20"/>
        <v>898.78371808238501</v>
      </c>
      <c r="E390" s="1">
        <f t="shared" si="21"/>
        <v>10.531774730484416</v>
      </c>
      <c r="F390" s="1">
        <f t="shared" si="23"/>
        <v>2712.1104752265578</v>
      </c>
      <c r="N390" s="6"/>
      <c r="O390"/>
    </row>
    <row r="391" spans="1:15" x14ac:dyDescent="0.25">
      <c r="B391">
        <v>358</v>
      </c>
      <c r="C391" s="2">
        <f t="shared" si="22"/>
        <v>2712.1104752265578</v>
      </c>
      <c r="D391" s="1">
        <f t="shared" si="20"/>
        <v>901.40517059345871</v>
      </c>
      <c r="E391" s="1">
        <f t="shared" si="21"/>
        <v>7.9103222194107943</v>
      </c>
      <c r="F391" s="1">
        <f t="shared" si="23"/>
        <v>1810.7053046330991</v>
      </c>
      <c r="N391" s="6"/>
      <c r="O391"/>
    </row>
    <row r="392" spans="1:15" x14ac:dyDescent="0.25">
      <c r="B392">
        <v>359</v>
      </c>
      <c r="C392" s="2">
        <f t="shared" si="22"/>
        <v>1810.7053046330991</v>
      </c>
      <c r="D392" s="1">
        <f t="shared" si="20"/>
        <v>904.03426900768966</v>
      </c>
      <c r="E392" s="1">
        <f t="shared" si="21"/>
        <v>5.2812238051798728</v>
      </c>
      <c r="F392" s="1">
        <f t="shared" si="23"/>
        <v>906.67103562540944</v>
      </c>
      <c r="N392" s="6"/>
      <c r="O392"/>
    </row>
    <row r="393" spans="1:15" x14ac:dyDescent="0.25">
      <c r="B393">
        <v>360</v>
      </c>
      <c r="C393" s="2">
        <f t="shared" si="22"/>
        <v>906.67103562540944</v>
      </c>
      <c r="D393" s="1">
        <f t="shared" si="20"/>
        <v>906.67103562562875</v>
      </c>
      <c r="E393" s="1">
        <f t="shared" si="21"/>
        <v>2.6444571872407776</v>
      </c>
      <c r="F393" s="1">
        <f t="shared" si="23"/>
        <v>-2.1930190996499732E-10</v>
      </c>
      <c r="N393" s="6"/>
      <c r="O393"/>
    </row>
    <row r="396" spans="1:15" x14ac:dyDescent="0.25">
      <c r="A396" s="29"/>
    </row>
    <row r="399" spans="1:15" x14ac:dyDescent="0.25">
      <c r="A399" s="28"/>
    </row>
  </sheetData>
  <mergeCells count="5">
    <mergeCell ref="A1:C1"/>
    <mergeCell ref="G1:L1"/>
    <mergeCell ref="K10:K12"/>
    <mergeCell ref="L10:L12"/>
    <mergeCell ref="B31:G32"/>
  </mergeCells>
  <printOptions gridLine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Analysis</vt:lpstr>
      <vt:lpstr>Sample</vt:lpstr>
    </vt:vector>
  </TitlesOfParts>
  <Company>WellPoint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Anthem Associate</dc:creator>
  <cp:lastModifiedBy>Tom Manning</cp:lastModifiedBy>
  <cp:lastPrinted>2021-02-12T23:46:34Z</cp:lastPrinted>
  <dcterms:created xsi:type="dcterms:W3CDTF">2018-08-20T16:15:51Z</dcterms:created>
  <dcterms:modified xsi:type="dcterms:W3CDTF">2026-02-16T17:44:42Z</dcterms:modified>
</cp:coreProperties>
</file>